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1030" windowHeight="9630" activeTab="3"/>
  </bookViews>
  <sheets>
    <sheet name="ф.1 конс" sheetId="1" r:id="rId1"/>
    <sheet name="ф.2 конс" sheetId="2" r:id="rId2"/>
    <sheet name="ф.3 конс" sheetId="3" r:id="rId3"/>
    <sheet name="Ф.4 конс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C_C_Balance1">'[1]Sheet1'!$B$4</definedName>
    <definedName name="Calculated_monetary_precision">'[2]PM, MP calculation'!$B$12</definedName>
    <definedName name="Critical_Component">'[2]PM, MP calculation'!$B$2</definedName>
    <definedName name="Effective_tax_rate">'[4]PM Calculation 9m'!#REF!</definedName>
    <definedName name="Factor">'[2]PM, MP calculation'!$B$6</definedName>
    <definedName name="KAU_78">#REF!</definedName>
    <definedName name="L_CY_Beg">'[7]Links'!$F:$F</definedName>
    <definedName name="L_CY_End">'[6]Links'!$J:$J</definedName>
    <definedName name="L_PY_End">'[6]Links'!$K:$K</definedName>
    <definedName name="Planning_materiality">'[2]PM, MP calculation'!$B$9</definedName>
    <definedName name="S_CY_Beg_Data">'[7]Lead'!$F$1:$F$67</definedName>
    <definedName name="S_CY_End_Data">'[6]Lead'!$M$1:$M$87</definedName>
    <definedName name="S_PY_End_Data">'[6]Lead'!$P$1:$P$87</definedName>
    <definedName name="TextRefCopy1">#REF!</definedName>
    <definedName name="TextRefCopy14">'[5]9'!$B$24</definedName>
    <definedName name="TextRefCopyRangeCount" hidden="1">19</definedName>
    <definedName name="Total_anticipated_uncorrected_misstatements">'[2]PM, MP calculation'!$B$10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А1">#REF!</definedName>
    <definedName name="А2">#REF!</definedName>
    <definedName name="А3">#REF!</definedName>
    <definedName name="А4">#REF!</definedName>
    <definedName name="А5">#REF!</definedName>
    <definedName name="А6">#REF!</definedName>
    <definedName name="А7">#REF!</definedName>
    <definedName name="А8">#REF!</definedName>
    <definedName name="_xlnm.Print_Area" localSheetId="0">'ф.1 конс'!$A$1:$G$81</definedName>
    <definedName name="_xlnm.Print_Area" localSheetId="1">'ф.2 конс'!$A$1:$D$63</definedName>
    <definedName name="_xlnm.Print_Area" localSheetId="2">'ф.3 конс'!$A$1:$H$83</definedName>
    <definedName name="С1">#REF!</definedName>
    <definedName name="С2">#REF!</definedName>
    <definedName name="С3">#REF!</definedName>
    <definedName name="С4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<sst xmlns="http://schemas.openxmlformats.org/spreadsheetml/2006/main" count="486" uniqueCount="335">
  <si>
    <t>Форма 1</t>
  </si>
  <si>
    <t xml:space="preserve"> Утверждена приказом</t>
  </si>
  <si>
    <t>Министра финансов РК</t>
  </si>
  <si>
    <t xml:space="preserve">  от 20 августа 2010 года № 422</t>
  </si>
  <si>
    <t>Наименование организации</t>
  </si>
  <si>
    <t>АО "KEGOC"</t>
  </si>
  <si>
    <t>Вид деятельности организации</t>
  </si>
  <si>
    <t>услуги</t>
  </si>
  <si>
    <t>Акционерное общество</t>
  </si>
  <si>
    <t>Среднегодовая численность работников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</si>
  <si>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</si>
  <si>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</si>
  <si>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</si>
  <si>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</si>
  <si>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</si>
  <si>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</si>
  <si>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</si>
  <si>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</si>
  <si>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</si>
  <si>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</si>
  <si>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</si>
  <si>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</si>
  <si>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</si>
  <si>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</si>
  <si>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</si>
  <si>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</si>
  <si>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</si>
  <si>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</si>
  <si>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</si>
  <si>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</si>
  <si>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</si>
  <si>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</si>
  <si>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</si>
  <si>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</si>
  <si>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</si>
  <si>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100</t>
  </si>
  <si>
    <t>Активы (или выбывающие группы), предназначенные для продажи</t>
  </si>
  <si>
    <t>101</t>
  </si>
  <si>
    <t>II.Долгосрочные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</si>
  <si>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</si>
  <si>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</si>
  <si>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</si>
  <si>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</si>
  <si>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</si>
  <si>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</si>
  <si>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</si>
  <si>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</si>
  <si>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</si>
  <si>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</si>
  <si>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</si>
  <si>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</si>
  <si>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</si>
  <si>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</si>
  <si>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</si>
  <si>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</si>
  <si>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</si>
  <si>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</si>
  <si>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</si>
  <si>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</si>
  <si>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</si>
  <si>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</si>
  <si>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</si>
  <si>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</si>
  <si>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</si>
  <si>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</si>
  <si>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(стр.100 + стр. 101 + стр.200)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</si>
  <si>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</si>
  <si>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</si>
  <si>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</si>
  <si>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</si>
  <si>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</si>
  <si>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</si>
  <si>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</si>
  <si>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</si>
  <si>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</si>
  <si>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</si>
  <si>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</si>
  <si>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</si>
  <si>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</si>
  <si>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</si>
  <si>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</si>
  <si>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</si>
  <si>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</si>
  <si>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</si>
  <si>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</si>
  <si>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выбывающих групп, предназначенных для продаж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</si>
  <si>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</si>
  <si>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</si>
  <si>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</si>
  <si>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</si>
  <si>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</si>
  <si>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</si>
  <si>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</si>
  <si>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</si>
  <si>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</si>
  <si>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</si>
  <si>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</si>
  <si>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</si>
  <si>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</si>
  <si>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</si>
  <si>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</si>
  <si>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</si>
  <si>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</si>
  <si>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</si>
  <si>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</si>
  <si>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</si>
  <si>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</si>
  <si>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</si>
  <si>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</si>
  <si>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</si>
  <si>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</si>
  <si>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</si>
  <si>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</si>
  <si>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</si>
  <si>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</si>
  <si>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</si>
  <si>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</si>
  <si>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</si>
  <si>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</si>
  <si>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(стр.300 + стр. 301 + стр.400 + стр.500)</t>
  </si>
  <si>
    <t>Главный бухгалтер</t>
  </si>
  <si>
    <t>Муканова Д. Т.</t>
  </si>
  <si>
    <t>Организационно-правовая форма собственности</t>
  </si>
  <si>
    <t>Юридический адрес</t>
  </si>
  <si>
    <t>г. Астана, р-н Сарыарка, ул.Бейбитшилик, 37</t>
  </si>
  <si>
    <t>тыс. тенге</t>
  </si>
  <si>
    <t>Итого краткосрочных активов (сумма строк с 010 по 019)</t>
  </si>
  <si>
    <t/>
  </si>
  <si>
    <t>Управляющий директор по экономике</t>
  </si>
  <si>
    <t>Ботабеков А. Т.</t>
  </si>
  <si>
    <t>КОНСОЛИДИРОВАННЫЙ БУХГАЛТЕРСКИЙ  БАЛАНС</t>
  </si>
  <si>
    <t>по состоянию на 31 марта 2012 года</t>
  </si>
  <si>
    <t>_____ человек</t>
  </si>
  <si>
    <t>Форма 2</t>
  </si>
  <si>
    <t xml:space="preserve"> Министра Финансов РК</t>
  </si>
  <si>
    <t>от "20" августа 2010 года №422</t>
  </si>
  <si>
    <t>КОНСОЛИДИРОВАННЫЙ ОТЧЕТ О ПРИБЫЛЯХ И УБЫТКАХ</t>
  </si>
  <si>
    <t>за период, заканчивающийся 31 марта 2012 года</t>
  </si>
  <si>
    <t>Республика Казахстан, 010000, г.Астана,</t>
  </si>
  <si>
    <t>р-н Сарыарка, ул.Бейбитшилик, 37</t>
  </si>
  <si>
    <t>Наименование показателей</t>
  </si>
  <si>
    <t>Код стр</t>
  </si>
  <si>
    <t>За отчетный период</t>
  </si>
  <si>
    <t>За предыдущий период</t>
  </si>
  <si>
    <t>Выручка</t>
  </si>
  <si>
    <t>Себестоимость  реализованных товаров и услуг</t>
  </si>
  <si>
    <t>Валовая прибыль (стр. 010 - стр.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</si>
  <si>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</si>
  <si>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</si>
  <si>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</si>
  <si>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</si>
  <si>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</si>
  <si>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</si>
  <si>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</si>
  <si>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</si>
  <si>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</si>
  <si>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</si>
  <si>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 убыток) до налогооблажения (+/- строки с 020 по 025)</t>
  </si>
  <si>
    <t>Расходы по подоходному налогу</t>
  </si>
  <si>
    <t>Прибыль (убыток) после налогооблажения от продолжающейся деятельности (строка 100 - строка 101)</t>
  </si>
  <si>
    <t>Прибыль (убыток) после налогооблажения от прекращенной деятельности</t>
  </si>
  <si>
    <t>Прибыль за год (строка 200 + строка 201) относимая на 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</si>
  <si>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</si>
  <si>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</si>
  <si>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</si>
  <si>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</si>
  <si>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</si>
  <si>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</si>
  <si>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</si>
  <si>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</si>
  <si>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</si>
  <si>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</si>
  <si>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</si>
  <si>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</si>
  <si>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</si>
  <si>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</si>
  <si>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</si>
  <si>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</si>
  <si>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</si>
  <si>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</si>
  <si>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</si>
  <si>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</si>
  <si>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</si>
  <si>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</si>
  <si>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</si>
  <si>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Ботабеков А.Т.</t>
  </si>
  <si>
    <t>Форма 3</t>
  </si>
  <si>
    <t xml:space="preserve">Утверждена приказом </t>
  </si>
  <si>
    <t>Министра Финансов РК</t>
  </si>
  <si>
    <t>КОНСОЛИДИРОВАННЫЙ ОТЧЕТ О ДВИЖЕНИИ ДЕНЕЖНЫХ СРЕДСТВ</t>
  </si>
  <si>
    <t>Услуги</t>
  </si>
  <si>
    <t>Деньги за отчетный период</t>
  </si>
  <si>
    <t>Зачеты за отчетный период</t>
  </si>
  <si>
    <t>Итого за отчетный период</t>
  </si>
  <si>
    <t>Деньги за пред. период</t>
  </si>
  <si>
    <t>Зачеты за пред. период</t>
  </si>
  <si>
    <t>Итого 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</si>
  <si>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</si>
  <si>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</si>
  <si>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</si>
  <si>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</si>
  <si>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</si>
  <si>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</si>
  <si>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</si>
  <si>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</si>
  <si>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</si>
  <si>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</si>
  <si>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</si>
  <si>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</si>
  <si>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за товары и услуги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</si>
  <si>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</si>
  <si>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</si>
  <si>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</si>
  <si>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</si>
  <si>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</si>
  <si>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</si>
  <si>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</si>
  <si>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</si>
  <si>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</si>
  <si>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</si>
  <si>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</si>
  <si>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</si>
  <si>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</si>
  <si>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</si>
  <si>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</si>
  <si>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</si>
  <si>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</si>
  <si>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</si>
  <si>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</si>
  <si>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</si>
  <si>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</si>
  <si>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</si>
  <si>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</si>
  <si>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</si>
  <si>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</si>
  <si>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</si>
  <si>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</si>
  <si>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</si>
  <si>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</si>
  <si>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</si>
  <si>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</si>
  <si>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</si>
  <si>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</si>
  <si>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</si>
  <si>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</si>
  <si>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</si>
  <si>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</si>
  <si>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</si>
  <si>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</si>
  <si>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</si>
  <si>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</si>
  <si>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</si>
  <si>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</si>
  <si>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</si>
  <si>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</si>
  <si>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</si>
  <si>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</si>
  <si>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</si>
  <si>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</si>
  <si>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</si>
  <si>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</si>
  <si>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</si>
  <si>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</si>
  <si>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</si>
  <si>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</si>
  <si>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</si>
  <si>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</si>
  <si>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</si>
  <si>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</si>
  <si>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</si>
  <si>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</si>
  <si>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</si>
  <si>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</si>
  <si>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</si>
  <si>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</si>
  <si>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</si>
  <si>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</si>
  <si>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</si>
  <si>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</si>
  <si>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</si>
  <si>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</si>
  <si>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</si>
  <si>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</si>
  <si>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</si>
  <si>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</si>
  <si>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</si>
  <si>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</si>
  <si>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</si>
  <si>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090 - строка 100)</t>
  </si>
  <si>
    <t>IV. Влияние обменных курсов валют к тенге</t>
  </si>
  <si>
    <t>V. Увеличение +/- уменьшение денежных средств (строка 030 +/- строка 080 +/- строка 110)</t>
  </si>
  <si>
    <t>130</t>
  </si>
  <si>
    <t>VI. Денежные средства и их эквиваленты на начало отчетного периода</t>
  </si>
  <si>
    <t>140</t>
  </si>
  <si>
    <t>VII. Денежные средства и их эквиваленты на конец отчетного периода</t>
  </si>
  <si>
    <t>150</t>
  </si>
  <si>
    <t>Форма 4</t>
  </si>
  <si>
    <t xml:space="preserve">Утверждена приказом  </t>
  </si>
  <si>
    <t xml:space="preserve">Министра Финансов РК </t>
  </si>
  <si>
    <t>КОНСОЛИДИРОВАННЫЙ ОТЧЕТ ОБ ИЗМЕНЕНИЯХ  В КАПИТАЛЕ</t>
  </si>
  <si>
    <t>Капитал материнской организации</t>
  </si>
  <si>
    <t>Итого капитал</t>
  </si>
  <si>
    <t>Уставный капитал</t>
  </si>
  <si>
    <t>Нераспределенная прибыль</t>
  </si>
  <si>
    <t>САЛЬДО НА НАЧАЛО ПРЕДЫДУЩЕГО ПЕРИОДА на 01 Января 2011 г.</t>
  </si>
  <si>
    <t>Изменения в учетной политике</t>
  </si>
  <si>
    <t>Пересчитанное сальдо (стр. 010 +/- стр.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</si>
  <si>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</si>
  <si>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</si>
  <si>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</si>
  <si>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</si>
  <si>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</si>
  <si>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</si>
  <si>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 xml:space="preserve">Актуарные прибыли (убытки) по пенсионным обязательствам 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</si>
  <si>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</si>
  <si>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</si>
  <si>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</si>
  <si>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</si>
  <si>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</si>
  <si>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</si>
  <si>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</si>
  <si>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 акций)</t>
  </si>
  <si>
    <t>Выпуск долевых инструментов, связанный с соединением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</si>
  <si>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</si>
  <si>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</si>
  <si>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</si>
  <si>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</si>
  <si>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</si>
  <si>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конец предыдущего периода (строка 100 + строка 200 + строка 300)</t>
  </si>
  <si>
    <t>САЛЬДО НА НАЧАЛО ОТЧЕТНОГО ПЕРИОДА на 01 Января 2012 года</t>
  </si>
  <si>
    <t>Пересчитанное сальдо (строка 401+/-строка 402)</t>
  </si>
  <si>
    <t>Общая совокупная прибыль, всего (строка 610 + строка 620):</t>
  </si>
  <si>
    <t>Прочая совокупная прибыль, всего (сумма строк с 621 по 629):</t>
  </si>
  <si>
    <t>Операции с собственниками, всего (сумма строк с 710 по 718):</t>
  </si>
  <si>
    <t>САЛЬДО на конец отчетного периода (стр. 500+стр. 600 + стр. 700)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</si>
</sst>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* #,##0_ ;_ * \-#,##0_ ;_ * &quot;-&quot;_ ;_ @_ "/>
    <numFmt numFmtId="185" formatCode="_ &quot;$&quot;* #,##0.00_ ;_ &quot;$&quot;* \-#,##0.00_ ;_ &quot;$&quot;* &quot;-&quot;??_ ;_ @_ "/>
    <numFmt numFmtId="186" formatCode="_ * #,##0.00_ ;_ * \-#,##0.00_ ;_ * &quot;-&quot;??_ ;_ @_ "/>
    <numFmt numFmtId="187" formatCode="&quot;р.&quot;#,##0_);\(&quot;р.&quot;#,##0\)"/>
    <numFmt numFmtId="188" formatCode="&quot;р.&quot;#,##0_);[Red]\(&quot;р.&quot;#,##0\)"/>
    <numFmt numFmtId="189" formatCode="&quot;р.&quot;#,##0.00_);\(&quot;р.&quot;#,##0.00\)"/>
    <numFmt numFmtId="190" formatCode="&quot;р.&quot;#,##0.00_);[Red]\(&quot;р.&quot;#,##0.00\)"/>
    <numFmt numFmtId="191" formatCode="_(&quot;р.&quot;* #,##0_);_(&quot;р.&quot;* \(#,##0\);_(&quot;р.&quot;* &quot;-&quot;_);_(@_)"/>
    <numFmt numFmtId="192" formatCode="_(&quot;р.&quot;* #,##0.00_);_(&quot;р.&quot;* \(#,##0.00\);_(&quot;р.&quot;* &quot;-&quot;??_);_(@_)"/>
    <numFmt numFmtId="193" formatCode="&quot;$&quot;\ #,##0;&quot;$&quot;\ \-#,##0"/>
    <numFmt numFmtId="194" formatCode="&quot;$&quot;\ #,##0;[Red]&quot;$&quot;\ \-#,##0"/>
    <numFmt numFmtId="195" formatCode="&quot;$&quot;\ #,##0.00;&quot;$&quot;\ \-#,##0.00"/>
    <numFmt numFmtId="196" formatCode="&quot;$&quot;\ #,##0.00;[Red]&quot;$&quot;\ \-#,##0.00"/>
    <numFmt numFmtId="197" formatCode="_ &quot;$&quot;\ * #,##0_ ;_ &quot;$&quot;\ * \-#,##0_ ;_ &quot;$&quot;\ * &quot;-&quot;_ ;_ @_ "/>
    <numFmt numFmtId="198" formatCode="_ &quot;$&quot;\ * #,##0.00_ ;_ &quot;$&quot;\ * \-#,##0.00_ ;_ &quot;$&quot;\ * &quot;-&quot;??_ ;_ @_ "/>
    <numFmt numFmtId="199" formatCode="#,##0.0_);\(#,##0.0\)"/>
    <numFmt numFmtId="200" formatCode="_ &quot;$&quot;\ * #,##0.0_ ;_ &quot;$&quot;\ * \-#,##0.0_ ;_ &quot;$&quot;\ * &quot;-&quot;??_ ;_ @_ "/>
    <numFmt numFmtId="201" formatCode="_ &quot;$&quot;\ * #,##0_ ;_ &quot;$&quot;\ * \-#,##0_ ;_ &quot;$&quot;\ * &quot;-&quot;??_ ;_ @_ "/>
    <numFmt numFmtId="202" formatCode="_ * #,##0.0_ ;_ * \-#,##0.0_ ;_ * &quot;-&quot;??_ ;_ @_ "/>
    <numFmt numFmtId="203" formatCode="_ * #,##0_ ;_ * \-#,##0_ ;_ * &quot;-&quot;??_ ;_ @_ "/>
    <numFmt numFmtId="204" formatCode="_ * #,##0.0_ ;_ * \-#,##0.0_ ;_ * &quot;-&quot;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_);_(* \(#,##0\);_(* &quot;-&quot;??_);_(@_)"/>
    <numFmt numFmtId="210" formatCode="_(* #,##0.000000_);_(* \(#,##0.000000\);_(* &quot;-&quot;??_);_(@_)"/>
    <numFmt numFmtId="211" formatCode="0%_);\(0%\)"/>
    <numFmt numFmtId="212" formatCode="_-* #,##0\ _F_-;\-* #,##0\ _F_-;_-* &quot;-&quot;\ _F_-;_-@_-"/>
    <numFmt numFmtId="213" formatCode="_-* #,##0.00\ _F_-;\-* #,##0.00\ _F_-;_-* &quot;-&quot;??\ _F_-;_-@_-"/>
    <numFmt numFmtId="214" formatCode="#,##0_ ;[Red]\-#,##0\ "/>
    <numFmt numFmtId="215" formatCode="_-* #,##0.00_._-;\-* #,##0.00_р_._-;_-* &quot;-&quot;??_р_._-;_-@_-"/>
    <numFmt numFmtId="216" formatCode="000"/>
    <numFmt numFmtId="217" formatCode="_-* #,##0.0_р_._-;\-* #,##0.0_р_._-;_-* &quot;-&quot;??_р_._-;_-@_-"/>
    <numFmt numFmtId="218" formatCode="_-* #,##0_р_._-;\-* #,##0_р_._-;_-* &quot;-&quot;??_р_._-;_-@_-"/>
  </numFmts>
  <fonts count="32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b/>
      <sz val="8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Helv"/>
      <family val="0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86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209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14" fontId="2" fillId="6" borderId="3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4" borderId="8" applyNumberFormat="0" applyFont="0" applyAlignment="0" applyProtection="0"/>
    <xf numFmtId="0" fontId="23" fillId="16" borderId="9" applyNumberFormat="0" applyAlignment="0" applyProtection="0"/>
    <xf numFmtId="211" fontId="0" fillId="0" borderId="0" applyFont="0" applyFill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25" fillId="0" borderId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212" fontId="30" fillId="0" borderId="0" applyFont="0" applyFill="0" applyBorder="0" applyAlignment="0" applyProtection="0"/>
    <xf numFmtId="21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4" fillId="0" borderId="0" xfId="72" applyFont="1" applyAlignment="1">
      <alignment vertical="center"/>
      <protection/>
    </xf>
    <xf numFmtId="0" fontId="0" fillId="0" borderId="0" xfId="72">
      <alignment/>
      <protection/>
    </xf>
    <xf numFmtId="0" fontId="5" fillId="0" borderId="0" xfId="72" applyFont="1" applyAlignment="1">
      <alignment/>
      <protection/>
    </xf>
    <xf numFmtId="0" fontId="4" fillId="0" borderId="0" xfId="72" applyFont="1" applyAlignment="1">
      <alignment horizontal="right" vertical="center"/>
      <protection/>
    </xf>
    <xf numFmtId="0" fontId="5" fillId="0" borderId="0" xfId="72" applyFont="1" applyAlignment="1">
      <alignment horizontal="right"/>
      <protection/>
    </xf>
    <xf numFmtId="4" fontId="4" fillId="0" borderId="0" xfId="72" applyNumberFormat="1" applyFont="1" applyAlignment="1">
      <alignment vertical="center"/>
      <protection/>
    </xf>
    <xf numFmtId="0" fontId="0" fillId="0" borderId="0" xfId="72" applyFont="1" applyAlignment="1">
      <alignment horizontal="left"/>
      <protection/>
    </xf>
    <xf numFmtId="0" fontId="0" fillId="0" borderId="13" xfId="72" applyFont="1" applyBorder="1">
      <alignment/>
      <protection/>
    </xf>
    <xf numFmtId="0" fontId="0" fillId="0" borderId="0" xfId="72" applyFont="1" applyAlignment="1">
      <alignment/>
      <protection/>
    </xf>
    <xf numFmtId="0" fontId="0" fillId="0" borderId="0" xfId="72" applyFont="1" applyBorder="1">
      <alignment/>
      <protection/>
    </xf>
    <xf numFmtId="0" fontId="0" fillId="0" borderId="0" xfId="72" applyFont="1">
      <alignment/>
      <protection/>
    </xf>
    <xf numFmtId="3" fontId="3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4" fillId="0" borderId="0" xfId="72" applyFont="1" applyAlignment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0" xfId="72" applyFont="1" applyAlignment="1">
      <alignment horizontal="left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6" fillId="0" borderId="0" xfId="72" applyFont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73" applyFont="1" applyAlignment="1">
      <alignment vertical="center"/>
      <protection/>
    </xf>
    <xf numFmtId="0" fontId="4" fillId="0" borderId="0" xfId="73" applyFont="1" applyAlignment="1">
      <alignment horizontal="right" vertical="center"/>
      <protection/>
    </xf>
    <xf numFmtId="0" fontId="1" fillId="0" borderId="0" xfId="75">
      <alignment/>
      <protection/>
    </xf>
    <xf numFmtId="0" fontId="6" fillId="0" borderId="0" xfId="73" applyFont="1" applyAlignment="1">
      <alignment horizontal="center" vertical="center"/>
      <protection/>
    </xf>
    <xf numFmtId="4" fontId="4" fillId="0" borderId="0" xfId="73" applyNumberFormat="1" applyFont="1" applyAlignment="1">
      <alignment vertical="center"/>
      <protection/>
    </xf>
    <xf numFmtId="0" fontId="6" fillId="6" borderId="23" xfId="75" applyFont="1" applyFill="1" applyBorder="1" applyAlignment="1">
      <alignment horizontal="center" vertical="center" wrapText="1"/>
      <protection/>
    </xf>
    <xf numFmtId="0" fontId="4" fillId="0" borderId="11" xfId="75" applyFont="1" applyBorder="1" applyAlignment="1">
      <alignment vertical="center"/>
      <protection/>
    </xf>
    <xf numFmtId="3" fontId="4" fillId="0" borderId="11" xfId="75" applyNumberFormat="1" applyFont="1" applyBorder="1" applyAlignment="1">
      <alignment vertical="center"/>
      <protection/>
    </xf>
    <xf numFmtId="0" fontId="6" fillId="0" borderId="11" xfId="75" applyFont="1" applyBorder="1" applyAlignment="1">
      <alignment vertical="center"/>
      <protection/>
    </xf>
    <xf numFmtId="3" fontId="6" fillId="0" borderId="11" xfId="75" applyNumberFormat="1" applyFont="1" applyBorder="1" applyAlignment="1">
      <alignment vertical="center"/>
      <protection/>
    </xf>
    <xf numFmtId="0" fontId="4" fillId="0" borderId="11" xfId="75" applyFont="1" applyBorder="1" applyAlignment="1">
      <alignment vertical="center" wrapText="1"/>
      <protection/>
    </xf>
    <xf numFmtId="0" fontId="1" fillId="0" borderId="0" xfId="75" applyFont="1">
      <alignment/>
      <protection/>
    </xf>
    <xf numFmtId="0" fontId="6" fillId="0" borderId="11" xfId="75" applyFont="1" applyBorder="1" applyAlignment="1">
      <alignment vertical="center" wrapText="1"/>
      <protection/>
    </xf>
    <xf numFmtId="4" fontId="4" fillId="0" borderId="11" xfId="75" applyNumberFormat="1" applyFont="1" applyBorder="1" applyAlignment="1">
      <alignment vertical="center"/>
      <protection/>
    </xf>
    <xf numFmtId="0" fontId="4" fillId="0" borderId="11" xfId="75" applyFont="1" applyFill="1" applyBorder="1" applyAlignment="1">
      <alignment vertical="center" wrapText="1"/>
      <protection/>
    </xf>
    <xf numFmtId="0" fontId="6" fillId="0" borderId="11" xfId="75" applyFont="1" applyFill="1" applyBorder="1" applyAlignment="1">
      <alignment vertical="center" wrapText="1"/>
      <protection/>
    </xf>
    <xf numFmtId="0" fontId="6" fillId="0" borderId="22" xfId="75" applyFont="1" applyBorder="1" applyAlignment="1">
      <alignment vertical="center"/>
      <protection/>
    </xf>
    <xf numFmtId="4" fontId="6" fillId="0" borderId="11" xfId="75" applyNumberFormat="1" applyFont="1" applyBorder="1" applyAlignment="1">
      <alignment vertical="center"/>
      <protection/>
    </xf>
    <xf numFmtId="0" fontId="4" fillId="0" borderId="22" xfId="75" applyFont="1" applyBorder="1" applyAlignment="1">
      <alignment vertical="center"/>
      <protection/>
    </xf>
    <xf numFmtId="168" fontId="4" fillId="0" borderId="11" xfId="75" applyNumberFormat="1" applyFont="1" applyBorder="1" applyAlignment="1">
      <alignment vertical="center"/>
      <protection/>
    </xf>
    <xf numFmtId="168" fontId="4" fillId="0" borderId="11" xfId="75" applyNumberFormat="1" applyFont="1" applyFill="1" applyBorder="1" applyAlignment="1">
      <alignment vertical="center"/>
      <protection/>
    </xf>
    <xf numFmtId="0" fontId="4" fillId="0" borderId="0" xfId="75" applyFont="1" applyAlignment="1">
      <alignment vertical="center"/>
      <protection/>
    </xf>
    <xf numFmtId="0" fontId="4" fillId="0" borderId="0" xfId="75" applyFont="1">
      <alignment/>
      <protection/>
    </xf>
    <xf numFmtId="0" fontId="4" fillId="0" borderId="0" xfId="73" applyFont="1">
      <alignment/>
      <protection/>
    </xf>
    <xf numFmtId="0" fontId="4" fillId="0" borderId="0" xfId="73" applyFont="1" applyAlignment="1">
      <alignment horizontal="left"/>
      <protection/>
    </xf>
    <xf numFmtId="0" fontId="1" fillId="0" borderId="0" xfId="73">
      <alignment/>
      <protection/>
    </xf>
    <xf numFmtId="0" fontId="4" fillId="0" borderId="0" xfId="75" applyFont="1" applyAlignment="1">
      <alignment horizontal="center"/>
      <protection/>
    </xf>
    <xf numFmtId="0" fontId="4" fillId="0" borderId="0" xfId="74" applyFont="1" applyAlignment="1">
      <alignment vertical="center"/>
      <protection/>
    </xf>
    <xf numFmtId="0" fontId="4" fillId="0" borderId="0" xfId="74" applyFont="1" applyAlignment="1">
      <alignment horizontal="right" vertical="center"/>
      <protection/>
    </xf>
    <xf numFmtId="216" fontId="8" fillId="0" borderId="0" xfId="79" applyNumberFormat="1" applyFont="1" applyAlignment="1">
      <alignment horizontal="right" vertical="top"/>
      <protection/>
    </xf>
    <xf numFmtId="0" fontId="1" fillId="0" borderId="0" xfId="74">
      <alignment/>
      <protection/>
    </xf>
    <xf numFmtId="0" fontId="6" fillId="0" borderId="0" xfId="74" applyFont="1" applyAlignment="1">
      <alignment horizontal="center" vertical="center"/>
      <protection/>
    </xf>
    <xf numFmtId="4" fontId="4" fillId="0" borderId="0" xfId="74" applyNumberFormat="1" applyFont="1" applyAlignment="1">
      <alignment vertical="center"/>
      <protection/>
    </xf>
    <xf numFmtId="0" fontId="7" fillId="0" borderId="0" xfId="74">
      <alignment/>
      <protection/>
    </xf>
    <xf numFmtId="0" fontId="6" fillId="4" borderId="23" xfId="74" applyFont="1" applyFill="1" applyBorder="1" applyAlignment="1">
      <alignment horizontal="center" vertical="center" wrapText="1"/>
      <protection/>
    </xf>
    <xf numFmtId="4" fontId="6" fillId="4" borderId="23" xfId="74" applyNumberFormat="1" applyFont="1" applyFill="1" applyBorder="1" applyAlignment="1">
      <alignment horizontal="center" vertical="center" wrapText="1"/>
      <protection/>
    </xf>
    <xf numFmtId="0" fontId="6" fillId="0" borderId="11" xfId="74" applyFont="1" applyBorder="1" applyAlignment="1">
      <alignment vertical="center"/>
      <protection/>
    </xf>
    <xf numFmtId="3" fontId="6" fillId="0" borderId="11" xfId="74" applyNumberFormat="1" applyFont="1" applyBorder="1" applyAlignment="1">
      <alignment horizontal="center" vertical="center"/>
      <protection/>
    </xf>
    <xf numFmtId="4" fontId="6" fillId="0" borderId="11" xfId="74" applyNumberFormat="1" applyFont="1" applyBorder="1" applyAlignment="1">
      <alignment vertical="center"/>
      <protection/>
    </xf>
    <xf numFmtId="49" fontId="6" fillId="0" borderId="11" xfId="74" applyNumberFormat="1" applyFont="1" applyBorder="1" applyAlignment="1">
      <alignment horizontal="center" vertical="center"/>
      <protection/>
    </xf>
    <xf numFmtId="3" fontId="6" fillId="0" borderId="11" xfId="74" applyNumberFormat="1" applyFont="1" applyBorder="1" applyAlignment="1">
      <alignment vertical="center"/>
      <protection/>
    </xf>
    <xf numFmtId="0" fontId="4" fillId="0" borderId="11" xfId="74" applyFont="1" applyBorder="1" applyAlignment="1">
      <alignment horizontal="left" vertical="center" indent="1"/>
      <protection/>
    </xf>
    <xf numFmtId="3" fontId="4" fillId="0" borderId="11" xfId="76" applyNumberFormat="1" applyFont="1" applyBorder="1" applyAlignment="1">
      <alignment horizontal="right" vertical="center"/>
      <protection/>
    </xf>
    <xf numFmtId="49" fontId="4" fillId="0" borderId="11" xfId="74" applyNumberFormat="1" applyFont="1" applyBorder="1" applyAlignment="1">
      <alignment horizontal="center" vertical="center"/>
      <protection/>
    </xf>
    <xf numFmtId="3" fontId="4" fillId="0" borderId="11" xfId="74" applyNumberFormat="1" applyFont="1" applyBorder="1" applyAlignment="1">
      <alignment vertical="center"/>
      <protection/>
    </xf>
    <xf numFmtId="0" fontId="6" fillId="0" borderId="11" xfId="74" applyFont="1" applyBorder="1" applyAlignment="1">
      <alignment vertical="center" wrapText="1"/>
      <protection/>
    </xf>
    <xf numFmtId="0" fontId="4" fillId="0" borderId="11" xfId="74" applyFont="1" applyBorder="1" applyAlignment="1">
      <alignment horizontal="left" vertical="center" wrapText="1" indent="1"/>
      <protection/>
    </xf>
    <xf numFmtId="3" fontId="6" fillId="0" borderId="11" xfId="76" applyNumberFormat="1" applyFont="1" applyBorder="1" applyAlignment="1">
      <alignment horizontal="right" vertical="center"/>
      <protection/>
    </xf>
    <xf numFmtId="0" fontId="4" fillId="0" borderId="0" xfId="74" applyFont="1">
      <alignment/>
      <protection/>
    </xf>
    <xf numFmtId="0" fontId="4" fillId="0" borderId="0" xfId="77" applyFont="1" applyAlignment="1">
      <alignment vertical="center"/>
      <protection/>
    </xf>
    <xf numFmtId="0" fontId="1" fillId="0" borderId="0" xfId="77">
      <alignment/>
      <protection/>
    </xf>
    <xf numFmtId="0" fontId="4" fillId="0" borderId="0" xfId="77" applyFont="1" applyAlignment="1">
      <alignment horizontal="right" vertical="center"/>
      <protection/>
    </xf>
    <xf numFmtId="0" fontId="1" fillId="0" borderId="0" xfId="78">
      <alignment/>
      <protection/>
    </xf>
    <xf numFmtId="0" fontId="6" fillId="0" borderId="0" xfId="77" applyFont="1" applyAlignment="1">
      <alignment horizontal="center" vertical="center"/>
      <protection/>
    </xf>
    <xf numFmtId="4" fontId="4" fillId="0" borderId="0" xfId="77" applyNumberFormat="1" applyFont="1" applyAlignment="1">
      <alignment vertical="center"/>
      <protection/>
    </xf>
    <xf numFmtId="0" fontId="4" fillId="0" borderId="0" xfId="78" applyFont="1" applyAlignment="1">
      <alignment vertical="center"/>
      <protection/>
    </xf>
    <xf numFmtId="4" fontId="4" fillId="0" borderId="0" xfId="78" applyNumberFormat="1" applyFont="1" applyAlignment="1">
      <alignment vertical="center"/>
      <protection/>
    </xf>
    <xf numFmtId="0" fontId="6" fillId="7" borderId="21" xfId="78" applyFont="1" applyFill="1" applyBorder="1" applyAlignment="1">
      <alignment horizontal="center" vertical="center" wrapText="1"/>
      <protection/>
    </xf>
    <xf numFmtId="4" fontId="6" fillId="7" borderId="12" xfId="78" applyNumberFormat="1" applyFont="1" applyFill="1" applyBorder="1" applyAlignment="1">
      <alignment horizontal="center" vertical="center"/>
      <protection/>
    </xf>
    <xf numFmtId="4" fontId="6" fillId="7" borderId="14" xfId="78" applyNumberFormat="1" applyFont="1" applyFill="1" applyBorder="1" applyAlignment="1">
      <alignment horizontal="center" vertical="center"/>
      <protection/>
    </xf>
    <xf numFmtId="4" fontId="6" fillId="7" borderId="15" xfId="78" applyNumberFormat="1" applyFont="1" applyFill="1" applyBorder="1" applyAlignment="1">
      <alignment horizontal="center" vertical="center"/>
      <protection/>
    </xf>
    <xf numFmtId="4" fontId="6" fillId="7" borderId="21" xfId="78" applyNumberFormat="1" applyFont="1" applyFill="1" applyBorder="1" applyAlignment="1">
      <alignment horizontal="center" vertical="center" wrapText="1"/>
      <protection/>
    </xf>
    <xf numFmtId="0" fontId="6" fillId="7" borderId="22" xfId="78" applyFont="1" applyFill="1" applyBorder="1" applyAlignment="1">
      <alignment horizontal="center" vertical="center" wrapText="1"/>
      <protection/>
    </xf>
    <xf numFmtId="4" fontId="6" fillId="7" borderId="11" xfId="78" applyNumberFormat="1" applyFont="1" applyFill="1" applyBorder="1" applyAlignment="1">
      <alignment horizontal="center" vertical="center" wrapText="1"/>
      <protection/>
    </xf>
    <xf numFmtId="4" fontId="6" fillId="7" borderId="22" xfId="78" applyNumberFormat="1" applyFont="1" applyFill="1" applyBorder="1" applyAlignment="1">
      <alignment horizontal="center" vertical="center" wrapText="1"/>
      <protection/>
    </xf>
    <xf numFmtId="0" fontId="6" fillId="0" borderId="11" xfId="77" applyFont="1" applyFill="1" applyBorder="1" applyAlignment="1">
      <alignment vertical="center"/>
      <protection/>
    </xf>
    <xf numFmtId="0" fontId="6" fillId="0" borderId="11" xfId="78" applyFont="1" applyFill="1" applyBorder="1" applyAlignment="1">
      <alignment vertical="center"/>
      <protection/>
    </xf>
    <xf numFmtId="3" fontId="4" fillId="0" borderId="11" xfId="78" applyNumberFormat="1" applyFont="1" applyBorder="1" applyAlignment="1">
      <alignment horizontal="right" vertical="center"/>
      <protection/>
    </xf>
    <xf numFmtId="3" fontId="6" fillId="0" borderId="11" xfId="78" applyNumberFormat="1" applyFont="1" applyBorder="1" applyAlignment="1">
      <alignment horizontal="right" vertical="center"/>
      <protection/>
    </xf>
    <xf numFmtId="0" fontId="31" fillId="0" borderId="0" xfId="78" applyFont="1">
      <alignment/>
      <protection/>
    </xf>
    <xf numFmtId="0" fontId="4" fillId="0" borderId="11" xfId="78" applyFont="1" applyFill="1" applyBorder="1" applyAlignment="1">
      <alignment vertical="center"/>
      <protection/>
    </xf>
    <xf numFmtId="3" fontId="4" fillId="0" borderId="11" xfId="78" applyNumberFormat="1" applyFont="1" applyBorder="1" applyAlignment="1">
      <alignment vertical="center"/>
      <protection/>
    </xf>
    <xf numFmtId="3" fontId="6" fillId="0" borderId="11" xfId="77" applyNumberFormat="1" applyFont="1" applyBorder="1" applyAlignment="1">
      <alignment horizontal="right" vertical="center"/>
      <protection/>
    </xf>
    <xf numFmtId="3" fontId="6" fillId="0" borderId="11" xfId="78" applyNumberFormat="1" applyFont="1" applyBorder="1" applyAlignment="1">
      <alignment vertical="center"/>
      <protection/>
    </xf>
    <xf numFmtId="0" fontId="4" fillId="0" borderId="11" xfId="78" applyFont="1" applyFill="1" applyBorder="1" applyAlignment="1">
      <alignment vertical="center" wrapText="1"/>
      <protection/>
    </xf>
    <xf numFmtId="3" fontId="4" fillId="0" borderId="11" xfId="77" applyNumberFormat="1" applyFont="1" applyFill="1" applyBorder="1" applyAlignment="1">
      <alignment horizontal="right" vertical="center" wrapText="1"/>
      <protection/>
    </xf>
    <xf numFmtId="3" fontId="4" fillId="0" borderId="11" xfId="77" applyNumberFormat="1" applyFont="1" applyBorder="1" applyAlignment="1">
      <alignment horizontal="right" vertical="center"/>
      <protection/>
    </xf>
    <xf numFmtId="3" fontId="4" fillId="0" borderId="11" xfId="78" applyNumberFormat="1" applyFont="1" applyBorder="1" applyAlignment="1">
      <alignment horizontal="right"/>
      <protection/>
    </xf>
    <xf numFmtId="3" fontId="4" fillId="0" borderId="11" xfId="78" applyNumberFormat="1" applyFont="1" applyBorder="1">
      <alignment/>
      <protection/>
    </xf>
    <xf numFmtId="3" fontId="1" fillId="0" borderId="11" xfId="78" applyNumberFormat="1" applyBorder="1">
      <alignment/>
      <protection/>
    </xf>
    <xf numFmtId="3" fontId="6" fillId="0" borderId="11" xfId="78" applyNumberFormat="1" applyFont="1" applyBorder="1">
      <alignment/>
      <protection/>
    </xf>
    <xf numFmtId="0" fontId="6" fillId="0" borderId="11" xfId="78" applyFont="1" applyFill="1" applyBorder="1" applyAlignment="1">
      <alignment vertical="center" wrapText="1"/>
      <protection/>
    </xf>
    <xf numFmtId="4" fontId="1" fillId="0" borderId="11" xfId="78" applyNumberFormat="1" applyBorder="1">
      <alignment/>
      <protection/>
    </xf>
    <xf numFmtId="4" fontId="4" fillId="0" borderId="11" xfId="78" applyNumberFormat="1" applyFont="1" applyBorder="1" applyAlignment="1">
      <alignment horizontal="right" vertical="center"/>
      <protection/>
    </xf>
    <xf numFmtId="0" fontId="4" fillId="0" borderId="0" xfId="77" applyFont="1">
      <alignment/>
      <protection/>
    </xf>
    <xf numFmtId="0" fontId="4" fillId="0" borderId="0" xfId="78" applyFont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 2" xfId="42"/>
    <cellStyle name="Comma [0] 3" xfId="43"/>
    <cellStyle name="Comma 2" xfId="44"/>
    <cellStyle name="Comma 3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Worksheet in     Standard IFRS Report Forms - in Excel" xfId="59"/>
    <cellStyle name="Note" xfId="60"/>
    <cellStyle name="Output" xfId="61"/>
    <cellStyle name="Percent (0)" xfId="62"/>
    <cellStyle name="Style 1" xfId="63"/>
    <cellStyle name="Style 2" xfId="64"/>
    <cellStyle name="Tickmark" xfId="65"/>
    <cellStyle name="Title" xfId="66"/>
    <cellStyle name="Total" xfId="67"/>
    <cellStyle name="Warning Text" xfId="68"/>
    <cellStyle name="Hyperlink" xfId="69"/>
    <cellStyle name="Currency" xfId="70"/>
    <cellStyle name="Currency [0]" xfId="71"/>
    <cellStyle name="Обычный_ф .1 Бух.баланс конс за 2010г (по 422 приказу)" xfId="72"/>
    <cellStyle name="Обычный_ф .2 ОПиУ конс за 2010г (по 422 приказу)" xfId="73"/>
    <cellStyle name="Обычный_ф .3 ОДДС конс за 2010г (по 422 приказу)" xfId="74"/>
    <cellStyle name="Обычный_ф. 2 ОПУ конс за 01-03.2012г" xfId="75"/>
    <cellStyle name="Обычный_ф. 3 ОДДС конс за 01-03.2012г" xfId="76"/>
    <cellStyle name="Обычный_ф. 4 конс 422 от БГ" xfId="77"/>
    <cellStyle name="Обычный_ф. 4 ОИК конс за 01-03.2012г" xfId="78"/>
    <cellStyle name="Обычный_Формы отчета 2005 по 427 приказу сводн (2)" xfId="79"/>
    <cellStyle name="Followed Hyperlink" xfId="80"/>
    <cellStyle name="Percent" xfId="81"/>
    <cellStyle name="Тысячи [0]_Example " xfId="82"/>
    <cellStyle name="Тысячи_Example 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1%20Planning%20Materiality%20Calculation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2%20Planning%20Materiality%20Calculations%20Final%2031%2012%202008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2%20Planning%20materiality%20calculation%2012m%202008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2%20Planning%20Materiality%20Calculations%209m%202008%20(interim%20testing)%20PE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2270%20FS%20in%20Excel%20KEGOC%20IFRS%20Audit%20201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321%20Receivables%20and%20advances%20Consolidated%20Combined%20Leadsheet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121%20TAP%20and%20other%20liabilities%20Consolidated%20Combined%20Leadshe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"/>
      <sheetName val="Supporting calculations"/>
      <sheetName val="Sliding Scale"/>
      <sheetName val="Tickmarks"/>
      <sheetName val="Sheet1"/>
      <sheetName val="PM &amp; MP calculation"/>
      <sheetName val="Determining critical component"/>
      <sheetName val="Summary"/>
      <sheetName val="IS 31 08 09"/>
      <sheetName val="Sheet2"/>
      <sheetName val="TB 6m consolidated"/>
    </sheetNames>
    <sheetDataSet>
      <sheetData sheetId="4">
        <row r="4">
          <cell r="B4">
            <v>257394805.2130684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, MP calculation"/>
      <sheetName val="Support"/>
      <sheetName val="Sliding Scale"/>
      <sheetName val="Ex rates"/>
      <sheetName val="ОСВ"/>
      <sheetName val="Tickmarks"/>
    </sheetNames>
    <sheetDataSet>
      <sheetData sheetId="0">
        <row r="2">
          <cell r="B2" t="str">
            <v>Income before tax</v>
          </cell>
        </row>
        <row r="6">
          <cell r="B6">
            <v>0.08</v>
          </cell>
        </row>
        <row r="9">
          <cell r="B9">
            <v>3835035.12</v>
          </cell>
        </row>
        <row r="10">
          <cell r="B10">
            <v>383503.51200000005</v>
          </cell>
        </row>
        <row r="12">
          <cell r="B12">
            <v>3451531.608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M &amp; MP - Final 2008"/>
      <sheetName val="support"/>
      <sheetName val="PY MP calculat"/>
      <sheetName val="Determining PM"/>
      <sheetName val="TB"/>
      <sheetName val="Ex rates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M Calculation 9m"/>
      <sheetName val="PM Calculation 6m"/>
      <sheetName val="Ex rates"/>
      <sheetName val="IS 9m 2008"/>
      <sheetName val="Sliding Scale"/>
      <sheetName val="Tickmarks"/>
      <sheetName val="IS 6m 2008"/>
      <sheetName val="Sheet2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BS"/>
      <sheetName val="IS"/>
      <sheetName val="ES"/>
      <sheetName val="CF"/>
      <sheetName val="CFS PBC Old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25"/>
      <sheetName val="18"/>
      <sheetName val="19"/>
      <sheetName val="20"/>
      <sheetName val="21"/>
      <sheetName val="22"/>
      <sheetName val="23"/>
      <sheetName val="Calculation to fin instr"/>
      <sheetName val="Tickmarks"/>
    </sheetNames>
    <sheetDataSet>
      <sheetData sheetId="10">
        <row r="24">
          <cell r="B24">
            <v>984014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</sheetNames>
    <sheetDataSet>
      <sheetData sheetId="0">
        <row r="2">
          <cell r="M2" t="str">
            <v>Final</v>
          </cell>
          <cell r="P2" t="str">
            <v>PY1</v>
          </cell>
        </row>
        <row r="4">
          <cell r="M4">
            <v>0</v>
          </cell>
          <cell r="P4">
            <v>0</v>
          </cell>
        </row>
        <row r="5">
          <cell r="M5">
            <v>5453057</v>
          </cell>
          <cell r="P5">
            <v>405998</v>
          </cell>
        </row>
        <row r="6">
          <cell r="M6">
            <v>0</v>
          </cell>
          <cell r="P6">
            <v>0</v>
          </cell>
        </row>
        <row r="7">
          <cell r="M7">
            <v>5453057</v>
          </cell>
          <cell r="P7">
            <v>405998</v>
          </cell>
        </row>
        <row r="8">
          <cell r="M8">
            <v>0</v>
          </cell>
          <cell r="P8">
            <v>0</v>
          </cell>
        </row>
        <row r="9">
          <cell r="M9">
            <v>0</v>
          </cell>
          <cell r="P9">
            <v>0</v>
          </cell>
        </row>
        <row r="10">
          <cell r="M10">
            <v>0</v>
          </cell>
          <cell r="P10">
            <v>0</v>
          </cell>
        </row>
        <row r="11">
          <cell r="M11">
            <v>0</v>
          </cell>
          <cell r="P11">
            <v>0</v>
          </cell>
        </row>
        <row r="12">
          <cell r="M12">
            <v>0</v>
          </cell>
          <cell r="P12">
            <v>0</v>
          </cell>
        </row>
        <row r="13">
          <cell r="M13">
            <v>0</v>
          </cell>
          <cell r="P13">
            <v>0</v>
          </cell>
        </row>
        <row r="14">
          <cell r="M14">
            <v>0</v>
          </cell>
          <cell r="P14">
            <v>0</v>
          </cell>
        </row>
        <row r="15">
          <cell r="M15">
            <v>0</v>
          </cell>
          <cell r="P15">
            <v>0</v>
          </cell>
        </row>
        <row r="16">
          <cell r="M16">
            <v>5453057</v>
          </cell>
          <cell r="P16">
            <v>405998</v>
          </cell>
        </row>
        <row r="18">
          <cell r="M18">
            <v>2389144</v>
          </cell>
          <cell r="P18">
            <v>1483609</v>
          </cell>
        </row>
        <row r="19">
          <cell r="M19">
            <v>-724061</v>
          </cell>
          <cell r="P19">
            <v>-736966</v>
          </cell>
        </row>
        <row r="20">
          <cell r="M20">
            <v>1665083</v>
          </cell>
          <cell r="P20">
            <v>746643</v>
          </cell>
        </row>
        <row r="21">
          <cell r="M21">
            <v>93630</v>
          </cell>
          <cell r="P21">
            <v>23117</v>
          </cell>
        </row>
        <row r="22">
          <cell r="M22">
            <v>0</v>
          </cell>
          <cell r="P22">
            <v>-2054</v>
          </cell>
        </row>
        <row r="23">
          <cell r="M23">
            <v>93630</v>
          </cell>
          <cell r="P23">
            <v>21063</v>
          </cell>
        </row>
        <row r="24">
          <cell r="M24">
            <v>192280</v>
          </cell>
          <cell r="P24">
            <v>174449</v>
          </cell>
        </row>
        <row r="25">
          <cell r="M25">
            <v>-13726</v>
          </cell>
          <cell r="P25">
            <v>-2214</v>
          </cell>
        </row>
        <row r="26">
          <cell r="M26">
            <v>178554</v>
          </cell>
          <cell r="P26">
            <v>172235</v>
          </cell>
        </row>
        <row r="27">
          <cell r="M27">
            <v>1937267</v>
          </cell>
          <cell r="P27">
            <v>939941</v>
          </cell>
        </row>
        <row r="29">
          <cell r="M29">
            <v>209</v>
          </cell>
          <cell r="P29">
            <v>0</v>
          </cell>
        </row>
        <row r="30">
          <cell r="M30">
            <v>133811684</v>
          </cell>
          <cell r="P30">
            <v>0</v>
          </cell>
        </row>
        <row r="31">
          <cell r="M31">
            <v>133811893</v>
          </cell>
          <cell r="P31">
            <v>0</v>
          </cell>
        </row>
        <row r="32">
          <cell r="M32">
            <v>0</v>
          </cell>
          <cell r="P32">
            <v>0</v>
          </cell>
        </row>
        <row r="33">
          <cell r="M33">
            <v>0</v>
          </cell>
          <cell r="P33">
            <v>0</v>
          </cell>
        </row>
        <row r="34">
          <cell r="M34">
            <v>0</v>
          </cell>
          <cell r="P34">
            <v>0</v>
          </cell>
        </row>
        <row r="35">
          <cell r="M35">
            <v>0</v>
          </cell>
          <cell r="P35">
            <v>0</v>
          </cell>
        </row>
        <row r="36">
          <cell r="M36">
            <v>0</v>
          </cell>
          <cell r="P36">
            <v>0</v>
          </cell>
        </row>
        <row r="37">
          <cell r="M37">
            <v>0</v>
          </cell>
          <cell r="P37">
            <v>0</v>
          </cell>
        </row>
        <row r="38">
          <cell r="M38">
            <v>133811893</v>
          </cell>
          <cell r="P38">
            <v>0</v>
          </cell>
        </row>
        <row r="40">
          <cell r="M40">
            <v>36568</v>
          </cell>
          <cell r="P40">
            <v>35233</v>
          </cell>
        </row>
        <row r="41">
          <cell r="M41">
            <v>2113</v>
          </cell>
          <cell r="P41">
            <v>954</v>
          </cell>
        </row>
        <row r="42">
          <cell r="M42">
            <v>0</v>
          </cell>
          <cell r="P42">
            <v>569</v>
          </cell>
        </row>
        <row r="43">
          <cell r="M43">
            <v>7649</v>
          </cell>
          <cell r="P43">
            <v>4085</v>
          </cell>
        </row>
        <row r="44">
          <cell r="M44">
            <v>114</v>
          </cell>
          <cell r="P44">
            <v>193</v>
          </cell>
        </row>
        <row r="45">
          <cell r="M45">
            <v>2311</v>
          </cell>
          <cell r="P45">
            <v>0</v>
          </cell>
        </row>
        <row r="46">
          <cell r="M46">
            <v>-23242</v>
          </cell>
          <cell r="P46">
            <v>-23261</v>
          </cell>
        </row>
        <row r="47">
          <cell r="M47">
            <v>-22234</v>
          </cell>
          <cell r="P47">
            <v>-6330</v>
          </cell>
        </row>
        <row r="48">
          <cell r="M48">
            <v>4380</v>
          </cell>
          <cell r="P48">
            <v>2738548</v>
          </cell>
        </row>
        <row r="49">
          <cell r="M49">
            <v>5211</v>
          </cell>
          <cell r="P49">
            <v>11495</v>
          </cell>
        </row>
        <row r="50">
          <cell r="M50">
            <v>82215</v>
          </cell>
          <cell r="P50">
            <v>81771</v>
          </cell>
        </row>
        <row r="51">
          <cell r="M51">
            <v>41</v>
          </cell>
          <cell r="P51">
            <v>0</v>
          </cell>
        </row>
        <row r="52">
          <cell r="M52">
            <v>0</v>
          </cell>
          <cell r="P52">
            <v>0</v>
          </cell>
        </row>
        <row r="53">
          <cell r="M53">
            <v>7</v>
          </cell>
          <cell r="P53">
            <v>-2</v>
          </cell>
        </row>
        <row r="54">
          <cell r="M54">
            <v>30933</v>
          </cell>
          <cell r="P54">
            <v>27514</v>
          </cell>
        </row>
        <row r="55">
          <cell r="M55">
            <v>126066</v>
          </cell>
          <cell r="P55">
            <v>2870769</v>
          </cell>
        </row>
        <row r="56">
          <cell r="M56">
            <v>0</v>
          </cell>
          <cell r="P56">
            <v>0</v>
          </cell>
        </row>
        <row r="57">
          <cell r="M57">
            <v>0</v>
          </cell>
          <cell r="P57">
            <v>5</v>
          </cell>
        </row>
        <row r="58">
          <cell r="M58">
            <v>0</v>
          </cell>
          <cell r="P58">
            <v>0</v>
          </cell>
        </row>
        <row r="59">
          <cell r="M59">
            <v>0</v>
          </cell>
          <cell r="P59">
            <v>0</v>
          </cell>
        </row>
        <row r="60">
          <cell r="M60">
            <v>0</v>
          </cell>
          <cell r="P60">
            <v>0</v>
          </cell>
        </row>
        <row r="61">
          <cell r="M61">
            <v>0</v>
          </cell>
          <cell r="P61">
            <v>0</v>
          </cell>
        </row>
        <row r="62">
          <cell r="M62">
            <v>0</v>
          </cell>
          <cell r="P62">
            <v>0</v>
          </cell>
        </row>
        <row r="63">
          <cell r="M63">
            <v>0</v>
          </cell>
          <cell r="P63">
            <v>1</v>
          </cell>
        </row>
        <row r="64">
          <cell r="M64">
            <v>0</v>
          </cell>
          <cell r="P64">
            <v>0</v>
          </cell>
        </row>
        <row r="65">
          <cell r="M65">
            <v>7</v>
          </cell>
          <cell r="P65">
            <v>146</v>
          </cell>
        </row>
        <row r="66">
          <cell r="M66">
            <v>129</v>
          </cell>
          <cell r="P66">
            <v>84</v>
          </cell>
        </row>
        <row r="67">
          <cell r="M67">
            <v>0</v>
          </cell>
          <cell r="P67">
            <v>0</v>
          </cell>
        </row>
        <row r="68">
          <cell r="M68">
            <v>0</v>
          </cell>
          <cell r="P68">
            <v>0</v>
          </cell>
        </row>
        <row r="69">
          <cell r="M69">
            <v>0</v>
          </cell>
          <cell r="P69">
            <v>0</v>
          </cell>
        </row>
        <row r="70">
          <cell r="M70">
            <v>136</v>
          </cell>
          <cell r="P70">
            <v>236</v>
          </cell>
        </row>
        <row r="71">
          <cell r="M71">
            <v>0</v>
          </cell>
          <cell r="P71">
            <v>359</v>
          </cell>
        </row>
        <row r="72">
          <cell r="M72">
            <v>561</v>
          </cell>
          <cell r="P72">
            <v>2646</v>
          </cell>
        </row>
        <row r="73">
          <cell r="M73">
            <v>0</v>
          </cell>
          <cell r="P73">
            <v>0</v>
          </cell>
        </row>
        <row r="74">
          <cell r="M74">
            <v>86</v>
          </cell>
          <cell r="P74">
            <v>0</v>
          </cell>
        </row>
        <row r="75">
          <cell r="M75">
            <v>0</v>
          </cell>
          <cell r="P75">
            <v>0</v>
          </cell>
        </row>
        <row r="76">
          <cell r="M76">
            <v>-196</v>
          </cell>
          <cell r="P76">
            <v>0</v>
          </cell>
        </row>
        <row r="77">
          <cell r="M77">
            <v>-421</v>
          </cell>
          <cell r="P77">
            <v>0</v>
          </cell>
        </row>
        <row r="78">
          <cell r="M78">
            <v>1</v>
          </cell>
          <cell r="P78">
            <v>28</v>
          </cell>
        </row>
        <row r="79">
          <cell r="M79">
            <v>0</v>
          </cell>
          <cell r="P79">
            <v>0</v>
          </cell>
        </row>
        <row r="80">
          <cell r="M80">
            <v>749</v>
          </cell>
          <cell r="P80">
            <v>437</v>
          </cell>
        </row>
        <row r="81">
          <cell r="M81">
            <v>0</v>
          </cell>
          <cell r="P81">
            <v>0</v>
          </cell>
        </row>
        <row r="82">
          <cell r="M82">
            <v>0</v>
          </cell>
          <cell r="P82">
            <v>0</v>
          </cell>
        </row>
        <row r="83">
          <cell r="M83">
            <v>0</v>
          </cell>
          <cell r="P83">
            <v>0</v>
          </cell>
        </row>
        <row r="84">
          <cell r="M84">
            <v>980</v>
          </cell>
          <cell r="P84">
            <v>0</v>
          </cell>
        </row>
        <row r="85">
          <cell r="M85">
            <v>1760</v>
          </cell>
          <cell r="P85">
            <v>3470</v>
          </cell>
        </row>
        <row r="86">
          <cell r="M86">
            <v>127962</v>
          </cell>
          <cell r="P86">
            <v>2874475</v>
          </cell>
        </row>
        <row r="87">
          <cell r="M87">
            <v>141330179</v>
          </cell>
          <cell r="P87">
            <v>4220414</v>
          </cell>
        </row>
      </sheetData>
      <sheetData sheetId="1">
        <row r="1">
          <cell r="J1" t="str">
            <v>Final</v>
          </cell>
          <cell r="K1" t="str">
            <v>PY1</v>
          </cell>
        </row>
        <row r="3">
          <cell r="J3">
            <v>0</v>
          </cell>
          <cell r="K3">
            <v>0</v>
          </cell>
        </row>
        <row r="4">
          <cell r="J4">
            <v>0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  <cell r="K7">
            <v>0</v>
          </cell>
        </row>
        <row r="8">
          <cell r="J8">
            <v>5453057</v>
          </cell>
          <cell r="K8">
            <v>405998</v>
          </cell>
        </row>
        <row r="9">
          <cell r="J9">
            <v>0</v>
          </cell>
          <cell r="K9">
            <v>0</v>
          </cell>
        </row>
        <row r="10">
          <cell r="J10">
            <v>5453057</v>
          </cell>
          <cell r="K10">
            <v>405998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J14">
            <v>0</v>
          </cell>
          <cell r="K14">
            <v>0</v>
          </cell>
        </row>
        <row r="15">
          <cell r="J15">
            <v>5453057</v>
          </cell>
          <cell r="K15">
            <v>405998</v>
          </cell>
        </row>
        <row r="17">
          <cell r="J17">
            <v>192280</v>
          </cell>
          <cell r="K17">
            <v>174449</v>
          </cell>
        </row>
        <row r="18">
          <cell r="J18">
            <v>-13726</v>
          </cell>
          <cell r="K18">
            <v>-2214</v>
          </cell>
        </row>
        <row r="19">
          <cell r="J19">
            <v>178554</v>
          </cell>
          <cell r="K19">
            <v>172235</v>
          </cell>
        </row>
        <row r="20">
          <cell r="J20">
            <v>2389144</v>
          </cell>
          <cell r="K20">
            <v>1483609</v>
          </cell>
        </row>
        <row r="21">
          <cell r="J21">
            <v>-724061</v>
          </cell>
          <cell r="K21">
            <v>-736966</v>
          </cell>
        </row>
        <row r="22">
          <cell r="J22">
            <v>1665083</v>
          </cell>
          <cell r="K22">
            <v>746643</v>
          </cell>
        </row>
        <row r="23">
          <cell r="J23">
            <v>93630</v>
          </cell>
          <cell r="K23">
            <v>23117</v>
          </cell>
        </row>
        <row r="24">
          <cell r="J24">
            <v>0</v>
          </cell>
          <cell r="K24">
            <v>-2054</v>
          </cell>
        </row>
        <row r="25">
          <cell r="J25">
            <v>93630</v>
          </cell>
          <cell r="K25">
            <v>21063</v>
          </cell>
        </row>
        <row r="26">
          <cell r="J26">
            <v>1937267</v>
          </cell>
          <cell r="K26">
            <v>939941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209</v>
          </cell>
          <cell r="K31">
            <v>0</v>
          </cell>
        </row>
        <row r="32">
          <cell r="J32">
            <v>133811684</v>
          </cell>
          <cell r="K32">
            <v>0</v>
          </cell>
        </row>
        <row r="33">
          <cell r="J33">
            <v>133811893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133811893</v>
          </cell>
          <cell r="K37">
            <v>0</v>
          </cell>
        </row>
        <row r="39">
          <cell r="J39">
            <v>0</v>
          </cell>
          <cell r="K39">
            <v>359</v>
          </cell>
        </row>
        <row r="40">
          <cell r="J40">
            <v>561</v>
          </cell>
          <cell r="K40">
            <v>2646</v>
          </cell>
        </row>
        <row r="41">
          <cell r="J41">
            <v>0</v>
          </cell>
          <cell r="K41">
            <v>0</v>
          </cell>
        </row>
        <row r="42">
          <cell r="J42">
            <v>86</v>
          </cell>
          <cell r="K42">
            <v>0</v>
          </cell>
        </row>
        <row r="43">
          <cell r="J43">
            <v>0</v>
          </cell>
          <cell r="K43">
            <v>0</v>
          </cell>
        </row>
        <row r="44">
          <cell r="J44">
            <v>-196</v>
          </cell>
          <cell r="K44">
            <v>0</v>
          </cell>
        </row>
        <row r="45">
          <cell r="J45">
            <v>-421</v>
          </cell>
          <cell r="K45">
            <v>0</v>
          </cell>
        </row>
        <row r="46">
          <cell r="J46">
            <v>1</v>
          </cell>
          <cell r="K46">
            <v>28</v>
          </cell>
        </row>
        <row r="47">
          <cell r="J47">
            <v>0</v>
          </cell>
          <cell r="K47">
            <v>0</v>
          </cell>
        </row>
        <row r="48">
          <cell r="J48">
            <v>749</v>
          </cell>
          <cell r="K48">
            <v>437</v>
          </cell>
        </row>
        <row r="49">
          <cell r="J49">
            <v>0</v>
          </cell>
          <cell r="K49">
            <v>0</v>
          </cell>
        </row>
        <row r="50">
          <cell r="J50">
            <v>0</v>
          </cell>
          <cell r="K50">
            <v>0</v>
          </cell>
        </row>
        <row r="51">
          <cell r="J51">
            <v>0</v>
          </cell>
          <cell r="K51">
            <v>0</v>
          </cell>
        </row>
        <row r="52">
          <cell r="J52">
            <v>980</v>
          </cell>
          <cell r="K52">
            <v>0</v>
          </cell>
        </row>
        <row r="53">
          <cell r="J53">
            <v>1760</v>
          </cell>
          <cell r="K53">
            <v>3470</v>
          </cell>
        </row>
        <row r="54">
          <cell r="J54">
            <v>36568</v>
          </cell>
          <cell r="K54">
            <v>35233</v>
          </cell>
        </row>
        <row r="55">
          <cell r="J55">
            <v>2113</v>
          </cell>
          <cell r="K55">
            <v>954</v>
          </cell>
        </row>
        <row r="56">
          <cell r="J56">
            <v>0</v>
          </cell>
          <cell r="K56">
            <v>569</v>
          </cell>
        </row>
        <row r="57">
          <cell r="J57">
            <v>7649</v>
          </cell>
          <cell r="K57">
            <v>4085</v>
          </cell>
        </row>
        <row r="58">
          <cell r="J58">
            <v>114</v>
          </cell>
          <cell r="K58">
            <v>193</v>
          </cell>
        </row>
        <row r="59">
          <cell r="J59">
            <v>2311</v>
          </cell>
          <cell r="K59">
            <v>0</v>
          </cell>
        </row>
        <row r="60">
          <cell r="J60">
            <v>-23242</v>
          </cell>
          <cell r="K60">
            <v>-23261</v>
          </cell>
        </row>
        <row r="61">
          <cell r="J61">
            <v>-22234</v>
          </cell>
          <cell r="K61">
            <v>-6330</v>
          </cell>
        </row>
        <row r="62">
          <cell r="J62">
            <v>4380</v>
          </cell>
          <cell r="K62">
            <v>2738548</v>
          </cell>
        </row>
        <row r="63">
          <cell r="J63">
            <v>5211</v>
          </cell>
          <cell r="K63">
            <v>11495</v>
          </cell>
        </row>
        <row r="64">
          <cell r="J64">
            <v>82215</v>
          </cell>
          <cell r="K64">
            <v>81771</v>
          </cell>
        </row>
        <row r="65">
          <cell r="J65">
            <v>41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7</v>
          </cell>
          <cell r="K67">
            <v>-2</v>
          </cell>
        </row>
        <row r="68">
          <cell r="J68">
            <v>30933</v>
          </cell>
          <cell r="K68">
            <v>27514</v>
          </cell>
        </row>
        <row r="69">
          <cell r="J69">
            <v>126066</v>
          </cell>
          <cell r="K69">
            <v>2870769</v>
          </cell>
        </row>
        <row r="70">
          <cell r="J70">
            <v>0</v>
          </cell>
          <cell r="K70">
            <v>0</v>
          </cell>
        </row>
        <row r="71">
          <cell r="J71">
            <v>0</v>
          </cell>
          <cell r="K71">
            <v>5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0</v>
          </cell>
          <cell r="K75">
            <v>0</v>
          </cell>
        </row>
        <row r="76">
          <cell r="J76">
            <v>0</v>
          </cell>
          <cell r="K76">
            <v>0</v>
          </cell>
        </row>
        <row r="77">
          <cell r="J77">
            <v>0</v>
          </cell>
          <cell r="K77">
            <v>1</v>
          </cell>
        </row>
        <row r="78">
          <cell r="J78">
            <v>0</v>
          </cell>
          <cell r="K78">
            <v>0</v>
          </cell>
        </row>
        <row r="79">
          <cell r="J79">
            <v>7</v>
          </cell>
          <cell r="K79">
            <v>146</v>
          </cell>
        </row>
        <row r="80">
          <cell r="J80">
            <v>129</v>
          </cell>
          <cell r="K80">
            <v>84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136</v>
          </cell>
          <cell r="K84">
            <v>236</v>
          </cell>
        </row>
        <row r="85">
          <cell r="J85">
            <v>127962</v>
          </cell>
          <cell r="K85">
            <v>2874475</v>
          </cell>
        </row>
        <row r="86">
          <cell r="J86">
            <v>141330179</v>
          </cell>
          <cell r="K86">
            <v>4220414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</sheetNames>
    <sheetDataSet>
      <sheetData sheetId="0">
        <row r="2">
          <cell r="F2" t="str">
            <v>Preliminary</v>
          </cell>
        </row>
        <row r="4">
          <cell r="F4">
            <v>-4004823</v>
          </cell>
        </row>
        <row r="5">
          <cell r="F5">
            <v>-4004823</v>
          </cell>
        </row>
        <row r="6">
          <cell r="F6">
            <v>-2718</v>
          </cell>
        </row>
        <row r="7">
          <cell r="F7">
            <v>-2718</v>
          </cell>
        </row>
        <row r="8">
          <cell r="F8">
            <v>-98374</v>
          </cell>
        </row>
        <row r="9">
          <cell r="F9">
            <v>-98374</v>
          </cell>
        </row>
        <row r="10">
          <cell r="F10">
            <v>-4105915</v>
          </cell>
        </row>
        <row r="12">
          <cell r="F12">
            <v>-160874</v>
          </cell>
        </row>
        <row r="13">
          <cell r="F13">
            <v>-133811684</v>
          </cell>
        </row>
        <row r="14">
          <cell r="F14">
            <v>-133972558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-133972558</v>
          </cell>
        </row>
        <row r="23">
          <cell r="F23">
            <v>-1622</v>
          </cell>
        </row>
        <row r="24">
          <cell r="F24">
            <v>-10939</v>
          </cell>
        </row>
        <row r="25">
          <cell r="F25">
            <v>-457996</v>
          </cell>
        </row>
        <row r="26">
          <cell r="F26">
            <v>-61</v>
          </cell>
        </row>
        <row r="27">
          <cell r="F27">
            <v>-470618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-1</v>
          </cell>
        </row>
        <row r="31">
          <cell r="F31">
            <v>0</v>
          </cell>
        </row>
        <row r="32">
          <cell r="F32">
            <v>-1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-1502</v>
          </cell>
        </row>
        <row r="36">
          <cell r="F36">
            <v>0</v>
          </cell>
        </row>
        <row r="37">
          <cell r="F37">
            <v>-1502</v>
          </cell>
        </row>
        <row r="38">
          <cell r="F38">
            <v>-472121</v>
          </cell>
        </row>
        <row r="40">
          <cell r="F40">
            <v>-166106</v>
          </cell>
        </row>
        <row r="41">
          <cell r="F41">
            <v>-284398</v>
          </cell>
        </row>
        <row r="42">
          <cell r="F42">
            <v>-41849</v>
          </cell>
        </row>
        <row r="43">
          <cell r="F43">
            <v>-226464</v>
          </cell>
        </row>
        <row r="44">
          <cell r="F44">
            <v>-17076</v>
          </cell>
        </row>
        <row r="45">
          <cell r="F45">
            <v>0</v>
          </cell>
        </row>
        <row r="46">
          <cell r="F46">
            <v>-238971</v>
          </cell>
        </row>
        <row r="47">
          <cell r="F47">
            <v>-974864</v>
          </cell>
        </row>
        <row r="48">
          <cell r="F48">
            <v>-491</v>
          </cell>
        </row>
        <row r="49">
          <cell r="F49">
            <v>-10570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-150</v>
          </cell>
        </row>
        <row r="56">
          <cell r="F56">
            <v>-11211</v>
          </cell>
        </row>
        <row r="57">
          <cell r="F57">
            <v>-2391</v>
          </cell>
        </row>
        <row r="58">
          <cell r="F58">
            <v>-31149</v>
          </cell>
        </row>
        <row r="59">
          <cell r="F59">
            <v>-44977</v>
          </cell>
        </row>
        <row r="60">
          <cell r="F60">
            <v>0</v>
          </cell>
        </row>
        <row r="61">
          <cell r="F61">
            <v>-17440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-2287</v>
          </cell>
        </row>
        <row r="65">
          <cell r="F65">
            <v>-98244</v>
          </cell>
        </row>
        <row r="66">
          <cell r="F66">
            <v>-1084319</v>
          </cell>
        </row>
        <row r="67">
          <cell r="F67">
            <v>-139634913</v>
          </cell>
        </row>
      </sheetData>
      <sheetData sheetId="1">
        <row r="1">
          <cell r="F1" t="str">
            <v>Preliminary</v>
          </cell>
        </row>
        <row r="3">
          <cell r="F3">
            <v>-4004823</v>
          </cell>
        </row>
        <row r="4">
          <cell r="F4">
            <v>-4004823</v>
          </cell>
        </row>
        <row r="5">
          <cell r="F5">
            <v>-2718</v>
          </cell>
        </row>
        <row r="6">
          <cell r="F6">
            <v>-2718</v>
          </cell>
        </row>
        <row r="7">
          <cell r="F7">
            <v>-98374</v>
          </cell>
        </row>
        <row r="8">
          <cell r="F8">
            <v>-98374</v>
          </cell>
        </row>
        <row r="9">
          <cell r="F9">
            <v>-4105915</v>
          </cell>
        </row>
        <row r="11">
          <cell r="F11">
            <v>-160874</v>
          </cell>
        </row>
        <row r="12">
          <cell r="F12">
            <v>-133811684</v>
          </cell>
        </row>
        <row r="13">
          <cell r="F13">
            <v>-133972558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-133972558</v>
          </cell>
        </row>
        <row r="22">
          <cell r="F22">
            <v>-1622</v>
          </cell>
        </row>
        <row r="23">
          <cell r="F23">
            <v>-10939</v>
          </cell>
        </row>
        <row r="24">
          <cell r="F24">
            <v>-457996</v>
          </cell>
        </row>
        <row r="25">
          <cell r="F25">
            <v>-61</v>
          </cell>
        </row>
        <row r="26">
          <cell r="F26">
            <v>-470618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-1</v>
          </cell>
        </row>
        <row r="30">
          <cell r="F30">
            <v>0</v>
          </cell>
        </row>
        <row r="31">
          <cell r="F31">
            <v>-1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-1502</v>
          </cell>
        </row>
        <row r="35">
          <cell r="F35">
            <v>0</v>
          </cell>
        </row>
        <row r="36">
          <cell r="F36">
            <v>-1502</v>
          </cell>
        </row>
        <row r="37">
          <cell r="F37">
            <v>-472121</v>
          </cell>
        </row>
        <row r="39">
          <cell r="F39">
            <v>-166106</v>
          </cell>
        </row>
        <row r="40">
          <cell r="F40">
            <v>-284398</v>
          </cell>
        </row>
        <row r="41">
          <cell r="F41">
            <v>-41849</v>
          </cell>
        </row>
        <row r="42">
          <cell r="F42">
            <v>-226464</v>
          </cell>
        </row>
        <row r="43">
          <cell r="F43">
            <v>-17076</v>
          </cell>
        </row>
        <row r="44">
          <cell r="F44">
            <v>0</v>
          </cell>
        </row>
        <row r="45">
          <cell r="F45">
            <v>-238971</v>
          </cell>
        </row>
        <row r="46">
          <cell r="F46">
            <v>-974864</v>
          </cell>
        </row>
        <row r="47">
          <cell r="F47">
            <v>-491</v>
          </cell>
        </row>
        <row r="48">
          <cell r="F48">
            <v>-10570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-150</v>
          </cell>
        </row>
        <row r="55">
          <cell r="F55">
            <v>-11211</v>
          </cell>
        </row>
        <row r="56">
          <cell r="F56">
            <v>-2391</v>
          </cell>
        </row>
        <row r="57">
          <cell r="F57">
            <v>-31149</v>
          </cell>
        </row>
        <row r="58">
          <cell r="F58">
            <v>-44977</v>
          </cell>
        </row>
        <row r="59">
          <cell r="F59">
            <v>0</v>
          </cell>
        </row>
        <row r="60">
          <cell r="F60">
            <v>-17440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-2287</v>
          </cell>
        </row>
        <row r="64">
          <cell r="F64">
            <v>-98244</v>
          </cell>
        </row>
        <row r="65">
          <cell r="F65">
            <v>-1084319</v>
          </cell>
        </row>
        <row r="66">
          <cell r="F66">
            <v>-139634913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workbookViewId="0" topLeftCell="A58">
      <selection activeCell="H11" sqref="H11"/>
    </sheetView>
  </sheetViews>
  <sheetFormatPr defaultColWidth="9.140625" defaultRowHeight="12.75"/>
  <cols>
    <col min="1" max="1" width="37.28125" style="0" customWidth="1"/>
    <col min="4" max="4" width="3.140625" style="0" customWidth="1"/>
    <col min="5" max="5" width="7.140625" style="0" customWidth="1"/>
    <col min="6" max="7" width="18.57421875" style="0" customWidth="1"/>
  </cols>
  <sheetData>
    <row r="1" spans="1:7" ht="12.75">
      <c r="A1" s="9"/>
      <c r="B1" s="9"/>
      <c r="C1" s="9"/>
      <c r="D1" s="10"/>
      <c r="E1" s="11"/>
      <c r="F1" s="11"/>
      <c r="G1" s="12" t="s">
        <v>0</v>
      </c>
    </row>
    <row r="2" spans="1:7" ht="12.75">
      <c r="A2" s="9"/>
      <c r="B2" s="9"/>
      <c r="C2" s="9"/>
      <c r="D2" s="10"/>
      <c r="E2" s="11"/>
      <c r="F2" s="11"/>
      <c r="G2" s="12" t="s">
        <v>1</v>
      </c>
    </row>
    <row r="3" spans="1:7" ht="12.75">
      <c r="A3" s="9"/>
      <c r="B3" s="9"/>
      <c r="C3" s="9"/>
      <c r="D3" s="10"/>
      <c r="E3" s="11"/>
      <c r="F3" s="11"/>
      <c r="G3" s="12" t="s">
        <v>2</v>
      </c>
    </row>
    <row r="4" spans="1:7" ht="12.75">
      <c r="A4" s="9"/>
      <c r="B4" s="9"/>
      <c r="C4" s="9"/>
      <c r="D4" s="10"/>
      <c r="E4" s="13"/>
      <c r="F4" s="13"/>
      <c r="G4" s="12" t="s">
        <v>3</v>
      </c>
    </row>
    <row r="5" spans="1:7" ht="12.75">
      <c r="A5" s="43" t="s">
        <v>130</v>
      </c>
      <c r="B5" s="43"/>
      <c r="C5" s="43"/>
      <c r="D5" s="43"/>
      <c r="E5" s="43"/>
      <c r="F5" s="43"/>
      <c r="G5" s="43"/>
    </row>
    <row r="6" spans="1:7" ht="12.75">
      <c r="A6" s="43" t="s">
        <v>131</v>
      </c>
      <c r="B6" s="43"/>
      <c r="C6" s="43"/>
      <c r="D6" s="43"/>
      <c r="E6" s="43"/>
      <c r="F6" s="43"/>
      <c r="G6" s="43"/>
    </row>
    <row r="7" spans="1:7" ht="12.75">
      <c r="A7" s="9" t="s">
        <v>4</v>
      </c>
      <c r="B7" s="10"/>
      <c r="C7" s="14"/>
      <c r="D7" s="14"/>
      <c r="E7" s="30" t="s">
        <v>5</v>
      </c>
      <c r="F7" s="30"/>
      <c r="G7" s="30"/>
    </row>
    <row r="8" spans="1:7" ht="12.75">
      <c r="A8" s="9" t="s">
        <v>6</v>
      </c>
      <c r="B8" s="10"/>
      <c r="C8" s="14"/>
      <c r="D8" s="14"/>
      <c r="E8" s="9" t="s">
        <v>7</v>
      </c>
      <c r="F8" s="13"/>
      <c r="G8" s="13"/>
    </row>
    <row r="9" spans="1:7" ht="12.75">
      <c r="A9" s="9" t="s">
        <v>122</v>
      </c>
      <c r="B9" s="10"/>
      <c r="C9" s="14"/>
      <c r="D9" s="14"/>
      <c r="E9" s="9" t="s">
        <v>8</v>
      </c>
      <c r="F9" s="13"/>
      <c r="G9" s="13"/>
    </row>
    <row r="10" spans="1:7" ht="12.75">
      <c r="A10" s="9" t="s">
        <v>9</v>
      </c>
      <c r="B10" s="10"/>
      <c r="C10" s="14"/>
      <c r="D10" s="14"/>
      <c r="E10" s="9" t="s">
        <v>132</v>
      </c>
      <c r="F10" s="13"/>
      <c r="G10" s="13"/>
    </row>
    <row r="11" spans="1:7" ht="12.75">
      <c r="A11" s="9" t="s">
        <v>123</v>
      </c>
      <c r="B11" s="10"/>
      <c r="C11" s="14"/>
      <c r="D11" s="14"/>
      <c r="E11" s="39" t="s">
        <v>124</v>
      </c>
      <c r="F11" s="39"/>
      <c r="G11" s="39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 customHeight="1">
      <c r="A13" s="10"/>
      <c r="B13" s="10"/>
      <c r="C13" s="10"/>
      <c r="D13" s="10"/>
      <c r="E13" s="10"/>
      <c r="F13" s="10"/>
      <c r="G13" s="12" t="s">
        <v>125</v>
      </c>
    </row>
    <row r="14" spans="1:7" ht="12.75" customHeight="1">
      <c r="A14" s="31" t="s">
        <v>10</v>
      </c>
      <c r="B14" s="32"/>
      <c r="C14" s="32"/>
      <c r="D14" s="33"/>
      <c r="E14" s="37" t="s">
        <v>11</v>
      </c>
      <c r="F14" s="31" t="s">
        <v>12</v>
      </c>
      <c r="G14" s="37" t="s">
        <v>13</v>
      </c>
    </row>
    <row r="15" spans="1:7" ht="12.75">
      <c r="A15" s="34"/>
      <c r="B15" s="35"/>
      <c r="C15" s="35"/>
      <c r="D15" s="36"/>
      <c r="E15" s="38"/>
      <c r="F15" s="34"/>
      <c r="G15" s="38"/>
    </row>
    <row r="16" spans="1:7" ht="12.75">
      <c r="A16" s="40" t="s">
        <v>14</v>
      </c>
      <c r="B16" s="41"/>
      <c r="C16" s="41"/>
      <c r="D16" s="42"/>
      <c r="E16" s="1"/>
      <c r="F16" s="2"/>
      <c r="G16" s="7"/>
    </row>
    <row r="17" spans="1:7" ht="12.75">
      <c r="A17" s="27" t="s">
        <v>15</v>
      </c>
      <c r="B17" s="28"/>
      <c r="C17" s="28"/>
      <c r="D17" s="29"/>
      <c r="E17" s="3" t="s">
        <v>16</v>
      </c>
      <c r="F17" s="23">
        <v>7660213</v>
      </c>
      <c r="G17" s="6">
        <v>9543637</v>
      </c>
    </row>
    <row r="18" spans="1:7" ht="12.75">
      <c r="A18" s="27" t="s">
        <v>17</v>
      </c>
      <c r="B18" s="28"/>
      <c r="C18" s="28"/>
      <c r="D18" s="29"/>
      <c r="E18" s="3" t="s">
        <v>18</v>
      </c>
      <c r="F18" s="23" t="s">
        <v>127</v>
      </c>
      <c r="G18" s="6"/>
    </row>
    <row r="19" spans="1:7" ht="12.75">
      <c r="A19" s="27" t="s">
        <v>19</v>
      </c>
      <c r="B19" s="28"/>
      <c r="C19" s="28"/>
      <c r="D19" s="29"/>
      <c r="E19" s="3" t="s">
        <v>20</v>
      </c>
      <c r="F19" s="23" t="s">
        <v>127</v>
      </c>
      <c r="G19" s="6"/>
    </row>
    <row r="20" spans="1:7" ht="27" customHeight="1">
      <c r="A20" s="27" t="s">
        <v>21</v>
      </c>
      <c r="B20" s="28"/>
      <c r="C20" s="28"/>
      <c r="D20" s="29"/>
      <c r="E20" s="3" t="s">
        <v>22</v>
      </c>
      <c r="F20" s="23" t="s">
        <v>127</v>
      </c>
      <c r="G20" s="6"/>
    </row>
    <row r="21" spans="1:7" ht="12.75">
      <c r="A21" s="27" t="s">
        <v>23</v>
      </c>
      <c r="B21" s="28"/>
      <c r="C21" s="28"/>
      <c r="D21" s="29"/>
      <c r="E21" s="3" t="s">
        <v>24</v>
      </c>
      <c r="F21" s="23" t="s">
        <v>127</v>
      </c>
      <c r="G21" s="6"/>
    </row>
    <row r="22" spans="1:7" ht="12.75">
      <c r="A22" s="27" t="s">
        <v>25</v>
      </c>
      <c r="B22" s="28"/>
      <c r="C22" s="28"/>
      <c r="D22" s="29"/>
      <c r="E22" s="3" t="s">
        <v>26</v>
      </c>
      <c r="F22" s="23">
        <v>23122468</v>
      </c>
      <c r="G22" s="6">
        <v>22402253</v>
      </c>
    </row>
    <row r="23" spans="1:7" ht="12.75">
      <c r="A23" s="27" t="s">
        <v>27</v>
      </c>
      <c r="B23" s="28"/>
      <c r="C23" s="28"/>
      <c r="D23" s="29"/>
      <c r="E23" s="3" t="s">
        <v>28</v>
      </c>
      <c r="F23" s="23">
        <v>8734648</v>
      </c>
      <c r="G23" s="6">
        <v>5445149</v>
      </c>
    </row>
    <row r="24" spans="1:7" ht="12.75">
      <c r="A24" s="27" t="s">
        <v>29</v>
      </c>
      <c r="B24" s="28"/>
      <c r="C24" s="28"/>
      <c r="D24" s="29"/>
      <c r="E24" s="3" t="s">
        <v>30</v>
      </c>
      <c r="F24" s="23">
        <v>1004110</v>
      </c>
      <c r="G24" s="6">
        <v>1006803</v>
      </c>
    </row>
    <row r="25" spans="1:7" ht="12.75">
      <c r="A25" s="27" t="s">
        <v>31</v>
      </c>
      <c r="B25" s="28"/>
      <c r="C25" s="28"/>
      <c r="D25" s="29"/>
      <c r="E25" s="3" t="s">
        <v>32</v>
      </c>
      <c r="F25" s="23">
        <v>1713095</v>
      </c>
      <c r="G25" s="6">
        <v>1441768</v>
      </c>
    </row>
    <row r="26" spans="1:7" ht="12.75">
      <c r="A26" s="27" t="s">
        <v>33</v>
      </c>
      <c r="B26" s="28"/>
      <c r="C26" s="28"/>
      <c r="D26" s="29"/>
      <c r="E26" s="3" t="s">
        <v>34</v>
      </c>
      <c r="F26" s="23">
        <v>495420</v>
      </c>
      <c r="G26" s="6">
        <v>1029667</v>
      </c>
    </row>
    <row r="27" spans="1:7" ht="12.75">
      <c r="A27" s="44" t="s">
        <v>126</v>
      </c>
      <c r="B27" s="45"/>
      <c r="C27" s="45"/>
      <c r="D27" s="46"/>
      <c r="E27" s="4" t="s">
        <v>35</v>
      </c>
      <c r="F27" s="24">
        <f>SUM(F17:F26)</f>
        <v>42729954</v>
      </c>
      <c r="G27" s="20">
        <f>SUM(G17:G26)</f>
        <v>40869277</v>
      </c>
    </row>
    <row r="28" spans="1:7" ht="12.75">
      <c r="A28" s="47" t="s">
        <v>36</v>
      </c>
      <c r="B28" s="48"/>
      <c r="C28" s="48"/>
      <c r="D28" s="49"/>
      <c r="E28" s="3" t="s">
        <v>37</v>
      </c>
      <c r="F28" s="23"/>
      <c r="G28" s="8"/>
    </row>
    <row r="29" spans="1:7" ht="12.75">
      <c r="A29" s="40" t="s">
        <v>38</v>
      </c>
      <c r="B29" s="41"/>
      <c r="C29" s="41"/>
      <c r="D29" s="42"/>
      <c r="E29" s="1"/>
      <c r="F29" s="25"/>
      <c r="G29" s="7"/>
    </row>
    <row r="30" spans="1:7" ht="12.75">
      <c r="A30" s="27" t="s">
        <v>17</v>
      </c>
      <c r="B30" s="28"/>
      <c r="C30" s="28"/>
      <c r="D30" s="29"/>
      <c r="E30" s="3" t="s">
        <v>39</v>
      </c>
      <c r="F30" s="23">
        <v>983847</v>
      </c>
      <c r="G30" s="6">
        <v>983847</v>
      </c>
    </row>
    <row r="31" spans="1:7" ht="12.75">
      <c r="A31" s="27" t="s">
        <v>19</v>
      </c>
      <c r="B31" s="28"/>
      <c r="C31" s="28"/>
      <c r="D31" s="29"/>
      <c r="E31" s="3" t="s">
        <v>40</v>
      </c>
      <c r="F31" s="23" t="s">
        <v>127</v>
      </c>
      <c r="G31" s="6"/>
    </row>
    <row r="32" spans="1:7" ht="27.75" customHeight="1">
      <c r="A32" s="27" t="s">
        <v>21</v>
      </c>
      <c r="B32" s="28"/>
      <c r="C32" s="28"/>
      <c r="D32" s="29"/>
      <c r="E32" s="3" t="s">
        <v>41</v>
      </c>
      <c r="F32" s="23" t="s">
        <v>127</v>
      </c>
      <c r="G32" s="6"/>
    </row>
    <row r="33" spans="1:7" s="5" customFormat="1" ht="14.25" customHeight="1">
      <c r="A33" s="27" t="s">
        <v>23</v>
      </c>
      <c r="B33" s="28"/>
      <c r="C33" s="28"/>
      <c r="D33" s="29"/>
      <c r="E33" s="3" t="s">
        <v>42</v>
      </c>
      <c r="F33" s="23" t="s">
        <v>127</v>
      </c>
      <c r="G33" s="6"/>
    </row>
    <row r="34" spans="1:7" ht="12.75">
      <c r="A34" s="27" t="s">
        <v>43</v>
      </c>
      <c r="B34" s="28"/>
      <c r="C34" s="28"/>
      <c r="D34" s="29"/>
      <c r="E34" s="3" t="s">
        <v>44</v>
      </c>
      <c r="F34" s="23">
        <v>2340395</v>
      </c>
      <c r="G34" s="6">
        <v>2325607</v>
      </c>
    </row>
    <row r="35" spans="1:7" ht="12.75">
      <c r="A35" s="27" t="s">
        <v>45</v>
      </c>
      <c r="B35" s="28"/>
      <c r="C35" s="28"/>
      <c r="D35" s="29"/>
      <c r="E35" s="3" t="s">
        <v>46</v>
      </c>
      <c r="F35" s="23">
        <v>98275</v>
      </c>
      <c r="G35" s="6">
        <v>115558</v>
      </c>
    </row>
    <row r="36" spans="1:7" ht="12.75">
      <c r="A36" s="27" t="s">
        <v>47</v>
      </c>
      <c r="B36" s="28"/>
      <c r="C36" s="28"/>
      <c r="D36" s="29"/>
      <c r="E36" s="3" t="s">
        <v>48</v>
      </c>
      <c r="F36" s="23"/>
      <c r="G36" s="6"/>
    </row>
    <row r="37" spans="1:7" ht="12.75">
      <c r="A37" s="27" t="s">
        <v>49</v>
      </c>
      <c r="B37" s="28"/>
      <c r="C37" s="28"/>
      <c r="D37" s="29"/>
      <c r="E37" s="3" t="s">
        <v>50</v>
      </c>
      <c r="F37" s="23" t="s">
        <v>127</v>
      </c>
      <c r="G37" s="6"/>
    </row>
    <row r="38" spans="1:7" ht="12.75">
      <c r="A38" s="27" t="s">
        <v>51</v>
      </c>
      <c r="B38" s="28"/>
      <c r="C38" s="28"/>
      <c r="D38" s="29"/>
      <c r="E38" s="3" t="s">
        <v>52</v>
      </c>
      <c r="F38" s="23">
        <v>123252635</v>
      </c>
      <c r="G38" s="6">
        <v>124927500</v>
      </c>
    </row>
    <row r="39" spans="1:7" ht="12.75">
      <c r="A39" s="27" t="s">
        <v>53</v>
      </c>
      <c r="B39" s="28"/>
      <c r="C39" s="28"/>
      <c r="D39" s="29"/>
      <c r="E39" s="3" t="s">
        <v>54</v>
      </c>
      <c r="F39" s="23" t="s">
        <v>127</v>
      </c>
      <c r="G39" s="6"/>
    </row>
    <row r="40" spans="1:7" ht="12.75">
      <c r="A40" s="27" t="s">
        <v>55</v>
      </c>
      <c r="B40" s="28"/>
      <c r="C40" s="28"/>
      <c r="D40" s="29"/>
      <c r="E40" s="3" t="s">
        <v>56</v>
      </c>
      <c r="F40" s="23"/>
      <c r="G40" s="6"/>
    </row>
    <row r="41" spans="1:7" ht="12.75">
      <c r="A41" s="27" t="s">
        <v>57</v>
      </c>
      <c r="B41" s="28"/>
      <c r="C41" s="28"/>
      <c r="D41" s="29"/>
      <c r="E41" s="3" t="s">
        <v>58</v>
      </c>
      <c r="F41" s="23">
        <v>592662</v>
      </c>
      <c r="G41" s="6">
        <v>583382</v>
      </c>
    </row>
    <row r="42" spans="1:7" ht="12.75">
      <c r="A42" s="27" t="s">
        <v>59</v>
      </c>
      <c r="B42" s="28"/>
      <c r="C42" s="28"/>
      <c r="D42" s="29"/>
      <c r="E42" s="3" t="s">
        <v>60</v>
      </c>
      <c r="F42" s="23" t="s">
        <v>127</v>
      </c>
      <c r="G42" s="6"/>
    </row>
    <row r="43" spans="1:7" ht="12.75">
      <c r="A43" s="27" t="s">
        <v>61</v>
      </c>
      <c r="B43" s="28"/>
      <c r="C43" s="28"/>
      <c r="D43" s="29"/>
      <c r="E43" s="3" t="s">
        <v>62</v>
      </c>
      <c r="F43" s="23">
        <v>48378857</v>
      </c>
      <c r="G43" s="6">
        <v>47763357</v>
      </c>
    </row>
    <row r="44" spans="1:7" ht="12.75">
      <c r="A44" s="44" t="s">
        <v>63</v>
      </c>
      <c r="B44" s="45"/>
      <c r="C44" s="45"/>
      <c r="D44" s="46"/>
      <c r="E44" s="4" t="s">
        <v>64</v>
      </c>
      <c r="F44" s="24">
        <f>SUM(F30:F43)</f>
        <v>175646671</v>
      </c>
      <c r="G44" s="20">
        <f>SUM(G30:G43)</f>
        <v>176699251</v>
      </c>
    </row>
    <row r="45" spans="1:7" ht="12.75">
      <c r="A45" s="40" t="s">
        <v>65</v>
      </c>
      <c r="B45" s="41"/>
      <c r="C45" s="41"/>
      <c r="D45" s="42"/>
      <c r="E45" s="1"/>
      <c r="F45" s="25">
        <f>F27+F44</f>
        <v>218376625</v>
      </c>
      <c r="G45" s="21">
        <f>G27+G44</f>
        <v>217568528</v>
      </c>
    </row>
    <row r="46" spans="1:7" ht="12.75" customHeight="1">
      <c r="A46" s="31" t="s">
        <v>66</v>
      </c>
      <c r="B46" s="32"/>
      <c r="C46" s="32"/>
      <c r="D46" s="33"/>
      <c r="E46" s="37" t="s">
        <v>11</v>
      </c>
      <c r="F46" s="50" t="s">
        <v>12</v>
      </c>
      <c r="G46" s="37" t="s">
        <v>13</v>
      </c>
    </row>
    <row r="47" spans="1:7" ht="12.75">
      <c r="A47" s="34"/>
      <c r="B47" s="35"/>
      <c r="C47" s="35"/>
      <c r="D47" s="36"/>
      <c r="E47" s="38"/>
      <c r="F47" s="51"/>
      <c r="G47" s="38"/>
    </row>
    <row r="48" spans="1:7" ht="12.75">
      <c r="A48" s="40" t="s">
        <v>67</v>
      </c>
      <c r="B48" s="41"/>
      <c r="C48" s="41"/>
      <c r="D48" s="42"/>
      <c r="E48" s="1"/>
      <c r="F48" s="25"/>
      <c r="G48" s="7"/>
    </row>
    <row r="49" spans="1:7" ht="12.75">
      <c r="A49" s="27" t="s">
        <v>68</v>
      </c>
      <c r="B49" s="28"/>
      <c r="C49" s="28"/>
      <c r="D49" s="29"/>
      <c r="E49" s="3" t="s">
        <v>69</v>
      </c>
      <c r="F49" s="23">
        <v>8135378</v>
      </c>
      <c r="G49" s="6">
        <v>6407716</v>
      </c>
    </row>
    <row r="50" spans="1:7" ht="12.75">
      <c r="A50" s="27" t="s">
        <v>19</v>
      </c>
      <c r="B50" s="28"/>
      <c r="C50" s="28"/>
      <c r="D50" s="29"/>
      <c r="E50" s="3" t="s">
        <v>70</v>
      </c>
      <c r="F50" s="23" t="s">
        <v>127</v>
      </c>
      <c r="G50" s="6"/>
    </row>
    <row r="51" spans="1:7" ht="12.75">
      <c r="A51" s="27" t="s">
        <v>71</v>
      </c>
      <c r="B51" s="28"/>
      <c r="C51" s="28"/>
      <c r="D51" s="29"/>
      <c r="E51" s="3" t="s">
        <v>72</v>
      </c>
      <c r="F51" s="23" t="s">
        <v>127</v>
      </c>
      <c r="G51" s="6"/>
    </row>
    <row r="52" spans="1:7" ht="12.75">
      <c r="A52" s="27" t="s">
        <v>73</v>
      </c>
      <c r="B52" s="28"/>
      <c r="C52" s="28"/>
      <c r="D52" s="29"/>
      <c r="E52" s="3" t="s">
        <v>74</v>
      </c>
      <c r="F52" s="23">
        <v>6781823</v>
      </c>
      <c r="G52" s="22">
        <v>10406855</v>
      </c>
    </row>
    <row r="53" spans="1:7" ht="12.75">
      <c r="A53" s="27" t="s">
        <v>75</v>
      </c>
      <c r="B53" s="28"/>
      <c r="C53" s="28"/>
      <c r="D53" s="29"/>
      <c r="E53" s="3" t="s">
        <v>76</v>
      </c>
      <c r="F53" s="23">
        <v>840624</v>
      </c>
      <c r="G53" s="6">
        <v>912932</v>
      </c>
    </row>
    <row r="54" spans="1:7" ht="12.75">
      <c r="A54" s="27" t="s">
        <v>77</v>
      </c>
      <c r="B54" s="28"/>
      <c r="C54" s="28"/>
      <c r="D54" s="29"/>
      <c r="E54" s="3" t="s">
        <v>78</v>
      </c>
      <c r="F54" s="23"/>
      <c r="G54" s="22"/>
    </row>
    <row r="55" spans="1:7" ht="12.75">
      <c r="A55" s="27" t="s">
        <v>79</v>
      </c>
      <c r="B55" s="28"/>
      <c r="C55" s="28"/>
      <c r="D55" s="29"/>
      <c r="E55" s="3" t="s">
        <v>80</v>
      </c>
      <c r="F55" s="23"/>
      <c r="G55" s="6"/>
    </row>
    <row r="56" spans="1:7" ht="12.75">
      <c r="A56" s="27" t="s">
        <v>81</v>
      </c>
      <c r="B56" s="28"/>
      <c r="C56" s="28"/>
      <c r="D56" s="29"/>
      <c r="E56" s="3" t="s">
        <v>82</v>
      </c>
      <c r="F56" s="23">
        <v>1053273</v>
      </c>
      <c r="G56" s="6">
        <v>753902</v>
      </c>
    </row>
    <row r="57" spans="1:7" ht="27" customHeight="1">
      <c r="A57" s="44" t="s">
        <v>83</v>
      </c>
      <c r="B57" s="45"/>
      <c r="C57" s="45"/>
      <c r="D57" s="46"/>
      <c r="E57" s="4" t="s">
        <v>84</v>
      </c>
      <c r="F57" s="24">
        <f>SUM(F49:F56)</f>
        <v>16811098</v>
      </c>
      <c r="G57" s="20">
        <f>SUM(G49:G56)</f>
        <v>18481405</v>
      </c>
    </row>
    <row r="58" spans="1:7" ht="15" customHeight="1">
      <c r="A58" s="47" t="s">
        <v>85</v>
      </c>
      <c r="B58" s="48"/>
      <c r="C58" s="48"/>
      <c r="D58" s="49"/>
      <c r="E58" s="3" t="s">
        <v>86</v>
      </c>
      <c r="F58" s="23"/>
      <c r="G58" s="8"/>
    </row>
    <row r="59" spans="1:7" ht="12.75">
      <c r="A59" s="40" t="s">
        <v>87</v>
      </c>
      <c r="B59" s="41"/>
      <c r="C59" s="41"/>
      <c r="D59" s="42"/>
      <c r="E59" s="1"/>
      <c r="F59" s="25"/>
      <c r="G59" s="7"/>
    </row>
    <row r="60" spans="1:7" ht="12.75">
      <c r="A60" s="27" t="s">
        <v>68</v>
      </c>
      <c r="B60" s="28"/>
      <c r="C60" s="28"/>
      <c r="D60" s="29"/>
      <c r="E60" s="3" t="s">
        <v>88</v>
      </c>
      <c r="F60" s="23">
        <v>67865358</v>
      </c>
      <c r="G60" s="6">
        <v>68022832</v>
      </c>
    </row>
    <row r="61" spans="1:7" ht="12.75">
      <c r="A61" s="27" t="s">
        <v>19</v>
      </c>
      <c r="B61" s="28"/>
      <c r="C61" s="28"/>
      <c r="D61" s="29"/>
      <c r="E61" s="3" t="s">
        <v>89</v>
      </c>
      <c r="F61" s="23" t="s">
        <v>127</v>
      </c>
      <c r="G61" s="6"/>
    </row>
    <row r="62" spans="1:7" ht="12.75">
      <c r="A62" s="27" t="s">
        <v>90</v>
      </c>
      <c r="B62" s="28"/>
      <c r="C62" s="28"/>
      <c r="D62" s="29"/>
      <c r="E62" s="3" t="s">
        <v>91</v>
      </c>
      <c r="F62" s="23" t="s">
        <v>127</v>
      </c>
      <c r="G62" s="6"/>
    </row>
    <row r="63" spans="1:7" ht="12.75">
      <c r="A63" s="27" t="s">
        <v>92</v>
      </c>
      <c r="B63" s="28"/>
      <c r="C63" s="28"/>
      <c r="D63" s="29"/>
      <c r="E63" s="3" t="s">
        <v>93</v>
      </c>
      <c r="F63" s="23" t="s">
        <v>127</v>
      </c>
      <c r="G63" s="6"/>
    </row>
    <row r="64" spans="1:7" ht="12.75">
      <c r="A64" s="27" t="s">
        <v>94</v>
      </c>
      <c r="B64" s="28"/>
      <c r="C64" s="28"/>
      <c r="D64" s="29"/>
      <c r="E64" s="3" t="s">
        <v>95</v>
      </c>
      <c r="F64" s="23" t="s">
        <v>127</v>
      </c>
      <c r="G64" s="6"/>
    </row>
    <row r="65" spans="1:7" ht="12.75">
      <c r="A65" s="27" t="s">
        <v>96</v>
      </c>
      <c r="B65" s="28"/>
      <c r="C65" s="28"/>
      <c r="D65" s="29"/>
      <c r="E65" s="3" t="s">
        <v>97</v>
      </c>
      <c r="F65" s="23">
        <v>10495998</v>
      </c>
      <c r="G65" s="6">
        <v>10098604</v>
      </c>
    </row>
    <row r="66" spans="1:7" ht="12.75">
      <c r="A66" s="27" t="s">
        <v>98</v>
      </c>
      <c r="B66" s="28"/>
      <c r="C66" s="28"/>
      <c r="D66" s="29"/>
      <c r="E66" s="3" t="s">
        <v>99</v>
      </c>
      <c r="F66" s="23"/>
      <c r="G66" s="6"/>
    </row>
    <row r="67" spans="1:7" ht="27.75" customHeight="1">
      <c r="A67" s="44" t="s">
        <v>100</v>
      </c>
      <c r="B67" s="45"/>
      <c r="C67" s="45"/>
      <c r="D67" s="46"/>
      <c r="E67" s="4" t="s">
        <v>101</v>
      </c>
      <c r="F67" s="24">
        <f>SUM(F60:F66)</f>
        <v>78361356</v>
      </c>
      <c r="G67" s="20">
        <f>SUM(G60:G66)</f>
        <v>78121436</v>
      </c>
    </row>
    <row r="68" spans="1:7" ht="12.75">
      <c r="A68" s="40" t="s">
        <v>102</v>
      </c>
      <c r="B68" s="41"/>
      <c r="C68" s="41"/>
      <c r="D68" s="42"/>
      <c r="E68" s="1"/>
      <c r="F68" s="25"/>
      <c r="G68" s="21"/>
    </row>
    <row r="69" spans="1:7" ht="12.75">
      <c r="A69" s="27" t="s">
        <v>103</v>
      </c>
      <c r="B69" s="28"/>
      <c r="C69" s="28"/>
      <c r="D69" s="29"/>
      <c r="E69" s="3" t="s">
        <v>104</v>
      </c>
      <c r="F69" s="23">
        <v>105842972</v>
      </c>
      <c r="G69" s="6">
        <v>105842972</v>
      </c>
    </row>
    <row r="70" spans="1:7" ht="12.75">
      <c r="A70" s="27" t="s">
        <v>105</v>
      </c>
      <c r="B70" s="28"/>
      <c r="C70" s="28"/>
      <c r="D70" s="29"/>
      <c r="E70" s="3" t="s">
        <v>106</v>
      </c>
      <c r="F70" s="23" t="s">
        <v>127</v>
      </c>
      <c r="G70" s="6"/>
    </row>
    <row r="71" spans="1:7" ht="12.75">
      <c r="A71" s="27" t="s">
        <v>107</v>
      </c>
      <c r="B71" s="28"/>
      <c r="C71" s="28"/>
      <c r="D71" s="29"/>
      <c r="E71" s="3" t="s">
        <v>108</v>
      </c>
      <c r="F71" s="23" t="s">
        <v>127</v>
      </c>
      <c r="G71" s="6"/>
    </row>
    <row r="72" spans="1:7" ht="12.75">
      <c r="A72" s="27" t="s">
        <v>109</v>
      </c>
      <c r="B72" s="28"/>
      <c r="C72" s="28"/>
      <c r="D72" s="29"/>
      <c r="E72" s="3" t="s">
        <v>110</v>
      </c>
      <c r="F72" s="23">
        <v>-55123</v>
      </c>
      <c r="G72" s="6">
        <v>-55123</v>
      </c>
    </row>
    <row r="73" spans="1:7" ht="12.75">
      <c r="A73" s="27" t="s">
        <v>111</v>
      </c>
      <c r="B73" s="28"/>
      <c r="C73" s="28"/>
      <c r="D73" s="29"/>
      <c r="E73" s="3" t="s">
        <v>112</v>
      </c>
      <c r="F73" s="23">
        <v>17416322</v>
      </c>
      <c r="G73" s="6">
        <v>15177838</v>
      </c>
    </row>
    <row r="74" spans="1:7" ht="24.75" customHeight="1">
      <c r="A74" s="44" t="s">
        <v>113</v>
      </c>
      <c r="B74" s="45"/>
      <c r="C74" s="45"/>
      <c r="D74" s="46"/>
      <c r="E74" s="4" t="s">
        <v>114</v>
      </c>
      <c r="F74" s="24">
        <f>SUM(F69:F73)</f>
        <v>123204171</v>
      </c>
      <c r="G74" s="20">
        <f>SUM(G69:G73)</f>
        <v>120965687</v>
      </c>
    </row>
    <row r="75" spans="1:7" ht="15" customHeight="1">
      <c r="A75" s="27" t="s">
        <v>115</v>
      </c>
      <c r="B75" s="28"/>
      <c r="C75" s="28"/>
      <c r="D75" s="29"/>
      <c r="E75" s="3" t="s">
        <v>116</v>
      </c>
      <c r="F75" s="23"/>
      <c r="G75" s="6"/>
    </row>
    <row r="76" spans="1:7" ht="15" customHeight="1">
      <c r="A76" s="44" t="s">
        <v>117</v>
      </c>
      <c r="B76" s="45"/>
      <c r="C76" s="45"/>
      <c r="D76" s="46"/>
      <c r="E76" s="3" t="s">
        <v>118</v>
      </c>
      <c r="F76" s="24">
        <f>SUM(F74:F75)</f>
        <v>123204171</v>
      </c>
      <c r="G76" s="20">
        <f>SUM(G74:G75)</f>
        <v>120965687</v>
      </c>
    </row>
    <row r="77" spans="1:7" ht="12.75">
      <c r="A77" s="40" t="s">
        <v>119</v>
      </c>
      <c r="B77" s="41"/>
      <c r="C77" s="41"/>
      <c r="D77" s="42"/>
      <c r="E77" s="1"/>
      <c r="F77" s="25">
        <f>(F57+F58+F67+F76)</f>
        <v>218376625</v>
      </c>
      <c r="G77" s="21">
        <f>(G57+G58+G67+G76)</f>
        <v>217568528</v>
      </c>
    </row>
    <row r="78" spans="1:6" ht="12.75">
      <c r="A78" s="52"/>
      <c r="B78" s="52"/>
      <c r="F78" s="26"/>
    </row>
    <row r="79" spans="1:7" ht="12.75">
      <c r="A79" s="15" t="s">
        <v>128</v>
      </c>
      <c r="B79" s="15"/>
      <c r="C79" s="16"/>
      <c r="D79" s="16"/>
      <c r="E79" s="16"/>
      <c r="F79" s="17" t="s">
        <v>129</v>
      </c>
      <c r="G79" s="53"/>
    </row>
    <row r="80" spans="1:7" ht="12.75">
      <c r="A80" s="15"/>
      <c r="B80" s="15"/>
      <c r="C80" s="18"/>
      <c r="D80" s="18"/>
      <c r="E80" s="18"/>
      <c r="F80" s="18"/>
      <c r="G80" s="53"/>
    </row>
    <row r="81" spans="1:6" ht="12.75">
      <c r="A81" s="19" t="s">
        <v>120</v>
      </c>
      <c r="B81" s="15"/>
      <c r="C81" s="16"/>
      <c r="D81" s="16"/>
      <c r="E81" s="16"/>
      <c r="F81" s="17" t="s">
        <v>121</v>
      </c>
    </row>
  </sheetData>
  <mergeCells count="73">
    <mergeCell ref="A77:D77"/>
    <mergeCell ref="A78:B78"/>
    <mergeCell ref="A73:D73"/>
    <mergeCell ref="A74:D74"/>
    <mergeCell ref="A75:D75"/>
    <mergeCell ref="A76:D76"/>
    <mergeCell ref="A69:D69"/>
    <mergeCell ref="A70:D70"/>
    <mergeCell ref="A71:D71"/>
    <mergeCell ref="A72:D72"/>
    <mergeCell ref="A65:D65"/>
    <mergeCell ref="A66:D66"/>
    <mergeCell ref="A67:D67"/>
    <mergeCell ref="A68:D68"/>
    <mergeCell ref="A61:D61"/>
    <mergeCell ref="A62:D62"/>
    <mergeCell ref="A63:D63"/>
    <mergeCell ref="A64:D64"/>
    <mergeCell ref="A57:D57"/>
    <mergeCell ref="A58:D58"/>
    <mergeCell ref="A59:D59"/>
    <mergeCell ref="A60:D60"/>
    <mergeCell ref="A53:D53"/>
    <mergeCell ref="A54:D54"/>
    <mergeCell ref="A55:D55"/>
    <mergeCell ref="A56:D56"/>
    <mergeCell ref="A49:D49"/>
    <mergeCell ref="A50:D50"/>
    <mergeCell ref="A51:D51"/>
    <mergeCell ref="A52:D52"/>
    <mergeCell ref="E46:E47"/>
    <mergeCell ref="F46:F47"/>
    <mergeCell ref="G46:G47"/>
    <mergeCell ref="A48:D48"/>
    <mergeCell ref="A43:D43"/>
    <mergeCell ref="A44:D44"/>
    <mergeCell ref="A45:D45"/>
    <mergeCell ref="A46:D47"/>
    <mergeCell ref="A39:D39"/>
    <mergeCell ref="A40:D40"/>
    <mergeCell ref="A41:D41"/>
    <mergeCell ref="A42:D42"/>
    <mergeCell ref="A35:D35"/>
    <mergeCell ref="A36:D36"/>
    <mergeCell ref="A37:D37"/>
    <mergeCell ref="A38:D38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21:D21"/>
    <mergeCell ref="A16:D16"/>
    <mergeCell ref="A17:D17"/>
    <mergeCell ref="A5:G5"/>
    <mergeCell ref="A6:G6"/>
    <mergeCell ref="A22:D22"/>
    <mergeCell ref="E7:G7"/>
    <mergeCell ref="A14:D15"/>
    <mergeCell ref="E14:E15"/>
    <mergeCell ref="F14:F15"/>
    <mergeCell ref="G14:G15"/>
    <mergeCell ref="E11:G11"/>
    <mergeCell ref="A18:D18"/>
    <mergeCell ref="A19:D19"/>
    <mergeCell ref="A20:D20"/>
  </mergeCells>
  <printOptions horizontalCentered="1"/>
  <pageMargins left="0.2755905511811024" right="0.2755905511811024" top="0.1968503937007874" bottom="0.1968503937007874" header="0.5118110236220472" footer="0.5118110236220472"/>
  <pageSetup horizontalDpi="600" verticalDpi="600" orientation="portrait" paperSize="9" scale="97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34">
      <selection activeCell="F14" sqref="F14"/>
    </sheetView>
  </sheetViews>
  <sheetFormatPr defaultColWidth="9.140625" defaultRowHeight="12.75"/>
  <cols>
    <col min="1" max="1" width="63.7109375" style="56" customWidth="1"/>
    <col min="2" max="2" width="8.7109375" style="56" customWidth="1"/>
    <col min="3" max="4" width="16.7109375" style="56" customWidth="1"/>
    <col min="5" max="5" width="8.00390625" style="56" customWidth="1"/>
    <col min="6" max="16384" width="9.140625" style="56" customWidth="1"/>
  </cols>
  <sheetData>
    <row r="1" spans="1:4" ht="12.75">
      <c r="A1" s="54"/>
      <c r="B1" s="54"/>
      <c r="C1" s="54"/>
      <c r="D1" s="55" t="s">
        <v>133</v>
      </c>
    </row>
    <row r="2" spans="1:4" ht="12.75">
      <c r="A2" s="54"/>
      <c r="B2" s="54"/>
      <c r="C2" s="54"/>
      <c r="D2" s="55" t="s">
        <v>1</v>
      </c>
    </row>
    <row r="3" spans="1:4" ht="12.75">
      <c r="A3" s="54"/>
      <c r="B3" s="54"/>
      <c r="C3" s="54"/>
      <c r="D3" s="55" t="s">
        <v>134</v>
      </c>
    </row>
    <row r="4" spans="1:4" ht="12.75">
      <c r="A4" s="54"/>
      <c r="B4" s="54"/>
      <c r="C4" s="54"/>
      <c r="D4" s="55" t="s">
        <v>135</v>
      </c>
    </row>
    <row r="5" spans="1:4" ht="12.75">
      <c r="A5" s="57" t="s">
        <v>136</v>
      </c>
      <c r="B5" s="57"/>
      <c r="C5" s="57"/>
      <c r="D5" s="57"/>
    </row>
    <row r="6" spans="1:4" ht="12.75">
      <c r="A6" s="57" t="s">
        <v>137</v>
      </c>
      <c r="B6" s="57"/>
      <c r="C6" s="57"/>
      <c r="D6" s="57"/>
    </row>
    <row r="7" spans="1:4" ht="12.75">
      <c r="A7" s="54" t="s">
        <v>4</v>
      </c>
      <c r="B7" s="54" t="s">
        <v>5</v>
      </c>
      <c r="C7" s="58"/>
      <c r="D7" s="58"/>
    </row>
    <row r="8" spans="1:4" ht="12.75">
      <c r="A8" s="54" t="s">
        <v>6</v>
      </c>
      <c r="B8" s="54" t="s">
        <v>7</v>
      </c>
      <c r="C8" s="58"/>
      <c r="D8" s="58"/>
    </row>
    <row r="9" spans="1:4" ht="12.75">
      <c r="A9" s="54" t="s">
        <v>122</v>
      </c>
      <c r="B9" s="54" t="s">
        <v>8</v>
      </c>
      <c r="C9" s="58"/>
      <c r="D9" s="58"/>
    </row>
    <row r="10" spans="1:4" ht="12.75">
      <c r="A10" s="54" t="s">
        <v>123</v>
      </c>
      <c r="B10" s="54" t="s">
        <v>138</v>
      </c>
      <c r="C10" s="58"/>
      <c r="D10" s="58"/>
    </row>
    <row r="11" spans="1:4" ht="12.75">
      <c r="A11" s="54"/>
      <c r="B11" s="54" t="s">
        <v>139</v>
      </c>
      <c r="C11" s="58"/>
      <c r="D11" s="58"/>
    </row>
    <row r="12" spans="1:4" ht="13.5" customHeight="1" thickBot="1">
      <c r="A12" s="54"/>
      <c r="B12" s="54"/>
      <c r="C12" s="58"/>
      <c r="D12" s="55" t="s">
        <v>125</v>
      </c>
    </row>
    <row r="13" spans="1:4" ht="24" customHeight="1" thickBot="1" thickTop="1">
      <c r="A13" s="59" t="s">
        <v>140</v>
      </c>
      <c r="B13" s="59" t="s">
        <v>141</v>
      </c>
      <c r="C13" s="59" t="s">
        <v>142</v>
      </c>
      <c r="D13" s="59" t="s">
        <v>143</v>
      </c>
    </row>
    <row r="14" spans="1:4" ht="13.5" customHeight="1" thickTop="1">
      <c r="A14" s="60" t="s">
        <v>144</v>
      </c>
      <c r="B14" s="60">
        <v>10</v>
      </c>
      <c r="C14" s="61">
        <v>15611826</v>
      </c>
      <c r="D14" s="61">
        <v>14247382</v>
      </c>
    </row>
    <row r="15" spans="1:4" ht="12.75">
      <c r="A15" s="60" t="s">
        <v>145</v>
      </c>
      <c r="B15" s="60">
        <v>11</v>
      </c>
      <c r="C15" s="61">
        <v>10948735</v>
      </c>
      <c r="D15" s="61">
        <v>10339274</v>
      </c>
    </row>
    <row r="16" spans="1:4" ht="12.75">
      <c r="A16" s="62" t="s">
        <v>146</v>
      </c>
      <c r="B16" s="62">
        <v>12</v>
      </c>
      <c r="C16" s="63">
        <f>C14-C15</f>
        <v>4663091</v>
      </c>
      <c r="D16" s="63">
        <f>D14-D15</f>
        <v>3908108</v>
      </c>
    </row>
    <row r="17" spans="1:4" ht="12.75">
      <c r="A17" s="60" t="s">
        <v>147</v>
      </c>
      <c r="B17" s="60">
        <v>13</v>
      </c>
      <c r="C17" s="61">
        <v>39298</v>
      </c>
      <c r="D17" s="61">
        <v>38898</v>
      </c>
    </row>
    <row r="18" spans="1:4" ht="12.75">
      <c r="A18" s="60" t="s">
        <v>148</v>
      </c>
      <c r="B18" s="60">
        <v>14</v>
      </c>
      <c r="C18" s="61">
        <v>1341449</v>
      </c>
      <c r="D18" s="61">
        <v>1232545</v>
      </c>
    </row>
    <row r="19" spans="1:4" ht="12.75">
      <c r="A19" s="60" t="s">
        <v>149</v>
      </c>
      <c r="B19" s="60">
        <v>15</v>
      </c>
      <c r="C19" s="61">
        <v>3706188</v>
      </c>
      <c r="D19" s="61">
        <v>423494</v>
      </c>
    </row>
    <row r="20" spans="1:4" ht="12.75">
      <c r="A20" s="60" t="s">
        <v>150</v>
      </c>
      <c r="B20" s="60">
        <v>16</v>
      </c>
      <c r="C20" s="61">
        <v>3225769</v>
      </c>
      <c r="D20" s="61">
        <v>913396</v>
      </c>
    </row>
    <row r="21" spans="1:4" ht="12.75">
      <c r="A21" s="62" t="s">
        <v>151</v>
      </c>
      <c r="B21" s="62">
        <v>20</v>
      </c>
      <c r="C21" s="63">
        <f>C16-C17-C18-C19+C20</f>
        <v>2801925</v>
      </c>
      <c r="D21" s="63">
        <f>D16-D17-D18-D19+D20</f>
        <v>3126567</v>
      </c>
    </row>
    <row r="22" spans="1:4" ht="12.75">
      <c r="A22" s="60" t="s">
        <v>152</v>
      </c>
      <c r="B22" s="60">
        <v>21</v>
      </c>
      <c r="C22" s="61">
        <v>375846</v>
      </c>
      <c r="D22" s="61">
        <v>452557</v>
      </c>
    </row>
    <row r="23" spans="1:4" ht="12.75">
      <c r="A23" s="60" t="s">
        <v>153</v>
      </c>
      <c r="B23" s="60">
        <v>22</v>
      </c>
      <c r="C23" s="61">
        <v>404010</v>
      </c>
      <c r="D23" s="61">
        <v>505100</v>
      </c>
    </row>
    <row r="24" spans="1:4" ht="27" customHeight="1">
      <c r="A24" s="64" t="s">
        <v>154</v>
      </c>
      <c r="B24" s="60">
        <v>23</v>
      </c>
      <c r="C24" s="61"/>
      <c r="D24" s="61"/>
    </row>
    <row r="25" spans="1:4" ht="12.75">
      <c r="A25" s="60" t="s">
        <v>155</v>
      </c>
      <c r="B25" s="60">
        <v>24</v>
      </c>
      <c r="C25" s="61"/>
      <c r="D25" s="61"/>
    </row>
    <row r="26" spans="1:4" s="65" customFormat="1" ht="12.75">
      <c r="A26" s="60" t="s">
        <v>156</v>
      </c>
      <c r="B26" s="60">
        <v>25</v>
      </c>
      <c r="C26" s="61"/>
      <c r="D26" s="61"/>
    </row>
    <row r="27" spans="1:4" ht="12.75">
      <c r="A27" s="62" t="s">
        <v>157</v>
      </c>
      <c r="B27" s="62">
        <v>100</v>
      </c>
      <c r="C27" s="63">
        <f>C21+C22-C23+C24+C25-C26</f>
        <v>2773761</v>
      </c>
      <c r="D27" s="63">
        <f>D21+D22-D23+D24+D25-D26</f>
        <v>3074024</v>
      </c>
    </row>
    <row r="28" spans="1:4" ht="12.75">
      <c r="A28" s="60" t="s">
        <v>158</v>
      </c>
      <c r="B28" s="60">
        <v>101</v>
      </c>
      <c r="C28" s="61">
        <v>535277</v>
      </c>
      <c r="D28" s="61">
        <v>338565</v>
      </c>
    </row>
    <row r="29" spans="1:4" ht="22.5" customHeight="1">
      <c r="A29" s="66" t="s">
        <v>159</v>
      </c>
      <c r="B29" s="62">
        <v>200</v>
      </c>
      <c r="C29" s="63">
        <f>C27-C28</f>
        <v>2238484</v>
      </c>
      <c r="D29" s="63">
        <f>D27-D28</f>
        <v>2735459</v>
      </c>
    </row>
    <row r="30" spans="1:4" ht="12.75">
      <c r="A30" s="64" t="s">
        <v>160</v>
      </c>
      <c r="B30" s="60">
        <v>201</v>
      </c>
      <c r="C30" s="61"/>
      <c r="D30" s="61"/>
    </row>
    <row r="31" spans="1:4" ht="12.75">
      <c r="A31" s="66" t="s">
        <v>161</v>
      </c>
      <c r="B31" s="62">
        <v>300</v>
      </c>
      <c r="C31" s="63">
        <f>C29</f>
        <v>2238484</v>
      </c>
      <c r="D31" s="63">
        <f>D29</f>
        <v>2735459</v>
      </c>
    </row>
    <row r="32" spans="1:4" ht="12.75">
      <c r="A32" s="64" t="s">
        <v>162</v>
      </c>
      <c r="B32" s="60"/>
      <c r="C32" s="67"/>
      <c r="D32" s="61"/>
    </row>
    <row r="33" spans="1:4" ht="12.75">
      <c r="A33" s="68" t="s">
        <v>163</v>
      </c>
      <c r="B33" s="60"/>
      <c r="C33" s="67"/>
      <c r="D33" s="61"/>
    </row>
    <row r="34" spans="1:4" ht="12.75">
      <c r="A34" s="69" t="s">
        <v>164</v>
      </c>
      <c r="B34" s="70">
        <v>400</v>
      </c>
      <c r="C34" s="63"/>
      <c r="D34" s="63"/>
    </row>
    <row r="35" spans="1:4" ht="12.75">
      <c r="A35" s="68" t="s">
        <v>165</v>
      </c>
      <c r="B35" s="70"/>
      <c r="C35" s="71"/>
      <c r="D35" s="63"/>
    </row>
    <row r="36" spans="1:4" ht="12.75">
      <c r="A36" s="68" t="s">
        <v>166</v>
      </c>
      <c r="B36" s="72">
        <v>410</v>
      </c>
      <c r="C36" s="67"/>
      <c r="D36" s="61"/>
    </row>
    <row r="37" spans="1:4" ht="12.75">
      <c r="A37" s="68" t="s">
        <v>167</v>
      </c>
      <c r="B37" s="72">
        <v>411</v>
      </c>
      <c r="C37" s="61"/>
      <c r="D37" s="61"/>
    </row>
    <row r="38" spans="1:4" ht="22.5" customHeight="1">
      <c r="A38" s="68" t="s">
        <v>168</v>
      </c>
      <c r="B38" s="72">
        <v>412</v>
      </c>
      <c r="C38" s="67"/>
      <c r="D38" s="61"/>
    </row>
    <row r="39" spans="1:4" ht="12.75">
      <c r="A39" s="68" t="s">
        <v>169</v>
      </c>
      <c r="B39" s="72">
        <v>413</v>
      </c>
      <c r="C39" s="67"/>
      <c r="D39" s="61"/>
    </row>
    <row r="40" spans="1:4" ht="22.5" customHeight="1">
      <c r="A40" s="68" t="s">
        <v>170</v>
      </c>
      <c r="B40" s="72">
        <v>414</v>
      </c>
      <c r="C40" s="67"/>
      <c r="D40" s="61"/>
    </row>
    <row r="41" spans="1:4" ht="12.75">
      <c r="A41" s="68" t="s">
        <v>171</v>
      </c>
      <c r="B41" s="72">
        <v>415</v>
      </c>
      <c r="C41" s="67"/>
      <c r="D41" s="61"/>
    </row>
    <row r="42" spans="1:4" ht="12.75">
      <c r="A42" s="68" t="s">
        <v>172</v>
      </c>
      <c r="B42" s="72">
        <v>416</v>
      </c>
      <c r="C42" s="67"/>
      <c r="D42" s="61"/>
    </row>
    <row r="43" spans="1:4" ht="12.75">
      <c r="A43" s="68" t="s">
        <v>173</v>
      </c>
      <c r="B43" s="72">
        <v>417</v>
      </c>
      <c r="C43" s="67"/>
      <c r="D43" s="61"/>
    </row>
    <row r="44" spans="1:4" ht="12.75">
      <c r="A44" s="68" t="s">
        <v>174</v>
      </c>
      <c r="B44" s="72">
        <v>418</v>
      </c>
      <c r="C44" s="67"/>
      <c r="D44" s="61"/>
    </row>
    <row r="45" spans="1:4" ht="12.75">
      <c r="A45" s="68" t="s">
        <v>175</v>
      </c>
      <c r="B45" s="72">
        <v>419</v>
      </c>
      <c r="C45" s="67"/>
      <c r="D45" s="61"/>
    </row>
    <row r="46" spans="1:4" ht="12.75">
      <c r="A46" s="68" t="s">
        <v>176</v>
      </c>
      <c r="B46" s="72">
        <v>420</v>
      </c>
      <c r="C46" s="67"/>
      <c r="D46" s="61"/>
    </row>
    <row r="47" spans="1:4" ht="12.75">
      <c r="A47" s="62" t="s">
        <v>177</v>
      </c>
      <c r="B47" s="62">
        <v>500</v>
      </c>
      <c r="C47" s="63">
        <f>C31+C34</f>
        <v>2238484</v>
      </c>
      <c r="D47" s="63">
        <f>D34+D31</f>
        <v>2735459</v>
      </c>
    </row>
    <row r="48" spans="1:4" s="65" customFormat="1" ht="12.75">
      <c r="A48" s="60" t="s">
        <v>178</v>
      </c>
      <c r="B48" s="60"/>
      <c r="C48" s="61"/>
      <c r="D48" s="67"/>
    </row>
    <row r="49" spans="1:4" s="65" customFormat="1" ht="12.75">
      <c r="A49" s="60" t="s">
        <v>162</v>
      </c>
      <c r="B49" s="60"/>
      <c r="C49" s="67"/>
      <c r="D49" s="67"/>
    </row>
    <row r="50" spans="1:4" s="65" customFormat="1" ht="12.75">
      <c r="A50" s="60" t="s">
        <v>179</v>
      </c>
      <c r="B50" s="60"/>
      <c r="C50" s="67"/>
      <c r="D50" s="67"/>
    </row>
    <row r="51" spans="1:4" s="65" customFormat="1" ht="12.75">
      <c r="A51" s="60" t="s">
        <v>180</v>
      </c>
      <c r="B51" s="72">
        <v>600</v>
      </c>
      <c r="C51" s="73">
        <f>C53+C56</f>
        <v>211.5</v>
      </c>
      <c r="D51" s="73">
        <f>D53+D56</f>
        <v>259.9</v>
      </c>
    </row>
    <row r="52" spans="1:4" ht="12.75">
      <c r="A52" s="60" t="s">
        <v>165</v>
      </c>
      <c r="B52" s="60"/>
      <c r="C52" s="60"/>
      <c r="D52" s="60"/>
    </row>
    <row r="53" spans="1:4" ht="12.75">
      <c r="A53" s="60" t="s">
        <v>181</v>
      </c>
      <c r="B53" s="60"/>
      <c r="C53" s="73">
        <f>C54+C55</f>
        <v>211.5</v>
      </c>
      <c r="D53" s="73">
        <f>D54+D55</f>
        <v>259.9</v>
      </c>
    </row>
    <row r="54" spans="1:4" ht="12.75">
      <c r="A54" s="60" t="s">
        <v>182</v>
      </c>
      <c r="B54" s="60"/>
      <c r="C54" s="74">
        <v>211.5</v>
      </c>
      <c r="D54" s="74">
        <v>259.9</v>
      </c>
    </row>
    <row r="55" spans="1:4" ht="12.75">
      <c r="A55" s="60" t="s">
        <v>183</v>
      </c>
      <c r="B55" s="60"/>
      <c r="C55" s="60"/>
      <c r="D55" s="60"/>
    </row>
    <row r="56" spans="1:4" ht="12.75">
      <c r="A56" s="60" t="s">
        <v>184</v>
      </c>
      <c r="B56" s="60"/>
      <c r="C56" s="60"/>
      <c r="D56" s="60"/>
    </row>
    <row r="57" spans="1:4" ht="12.75">
      <c r="A57" s="60" t="s">
        <v>182</v>
      </c>
      <c r="B57" s="60"/>
      <c r="C57" s="60"/>
      <c r="D57" s="60"/>
    </row>
    <row r="58" spans="1:4" ht="12.75">
      <c r="A58" s="60" t="s">
        <v>183</v>
      </c>
      <c r="B58" s="60"/>
      <c r="C58" s="60"/>
      <c r="D58" s="60"/>
    </row>
    <row r="59" spans="1:4" ht="12.75">
      <c r="A59" s="75"/>
      <c r="B59" s="75"/>
      <c r="C59" s="75"/>
      <c r="D59" s="75"/>
    </row>
    <row r="60" spans="1:4" ht="12.75">
      <c r="A60" s="76"/>
      <c r="B60" s="76"/>
      <c r="C60" s="76"/>
      <c r="D60" s="76"/>
    </row>
    <row r="61" spans="1:4" ht="12.75">
      <c r="A61" s="77" t="s">
        <v>128</v>
      </c>
      <c r="B61" s="77"/>
      <c r="C61" s="77"/>
      <c r="D61" s="78" t="s">
        <v>185</v>
      </c>
    </row>
    <row r="62" spans="1:4" ht="12.75">
      <c r="A62" s="77"/>
      <c r="B62" s="77"/>
      <c r="C62" s="77"/>
      <c r="D62" s="78"/>
    </row>
    <row r="63" spans="1:4" ht="12.75">
      <c r="A63" s="78" t="s">
        <v>120</v>
      </c>
      <c r="B63" s="79"/>
      <c r="C63" s="77"/>
      <c r="D63" s="78" t="s">
        <v>121</v>
      </c>
    </row>
    <row r="64" spans="1:4" ht="12.75">
      <c r="A64" s="80"/>
      <c r="B64" s="80"/>
      <c r="C64" s="76"/>
      <c r="D64" s="80"/>
    </row>
  </sheetData>
  <mergeCells count="2">
    <mergeCell ref="A5:D5"/>
    <mergeCell ref="A6:D6"/>
  </mergeCells>
  <printOptions/>
  <pageMargins left="0.4166666666666667" right="0.4166666666666667" top="0.5555555555555556" bottom="0.5555555555555556" header="0.5" footer="0.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84"/>
  <sheetViews>
    <sheetView view="pageBreakPreview" zoomScaleSheetLayoutView="100" workbookViewId="0" topLeftCell="A19">
      <selection activeCell="H8" sqref="H8"/>
    </sheetView>
  </sheetViews>
  <sheetFormatPr defaultColWidth="9.140625" defaultRowHeight="12.75"/>
  <cols>
    <col min="1" max="1" width="63.7109375" style="84" customWidth="1"/>
    <col min="2" max="2" width="8.7109375" style="84" customWidth="1"/>
    <col min="3" max="4" width="15.140625" style="84" hidden="1" customWidth="1"/>
    <col min="5" max="5" width="16.7109375" style="84" customWidth="1"/>
    <col min="6" max="7" width="13.7109375" style="84" hidden="1" customWidth="1"/>
    <col min="8" max="8" width="16.7109375" style="84" customWidth="1"/>
    <col min="9" max="16384" width="9.140625" style="84" customWidth="1"/>
  </cols>
  <sheetData>
    <row r="1" spans="1:8" ht="12.75">
      <c r="A1" s="81"/>
      <c r="B1" s="81"/>
      <c r="C1" s="81"/>
      <c r="D1" s="82"/>
      <c r="E1" s="83"/>
      <c r="F1" s="81"/>
      <c r="G1" s="81"/>
      <c r="H1" s="83" t="s">
        <v>186</v>
      </c>
    </row>
    <row r="2" spans="1:8" ht="12.75">
      <c r="A2" s="81"/>
      <c r="B2" s="81"/>
      <c r="C2" s="81"/>
      <c r="D2" s="82"/>
      <c r="E2" s="83"/>
      <c r="F2" s="81"/>
      <c r="G2" s="81"/>
      <c r="H2" s="83" t="s">
        <v>187</v>
      </c>
    </row>
    <row r="3" spans="1:8" ht="12.75">
      <c r="A3" s="81"/>
      <c r="B3" s="81"/>
      <c r="C3" s="81"/>
      <c r="D3" s="82"/>
      <c r="E3" s="83"/>
      <c r="F3" s="81"/>
      <c r="G3" s="81"/>
      <c r="H3" s="83" t="s">
        <v>188</v>
      </c>
    </row>
    <row r="4" spans="1:8" ht="12.75">
      <c r="A4" s="81"/>
      <c r="B4" s="81"/>
      <c r="C4" s="81"/>
      <c r="D4" s="82"/>
      <c r="E4" s="83"/>
      <c r="F4" s="81"/>
      <c r="G4" s="81"/>
      <c r="H4" s="55" t="s">
        <v>135</v>
      </c>
    </row>
    <row r="5" spans="1:8" ht="12.75">
      <c r="A5" s="85" t="s">
        <v>189</v>
      </c>
      <c r="B5" s="85"/>
      <c r="C5" s="85"/>
      <c r="D5" s="85"/>
      <c r="E5" s="85"/>
      <c r="F5" s="85"/>
      <c r="G5" s="85"/>
      <c r="H5" s="85"/>
    </row>
    <row r="6" spans="1:8" ht="12.75">
      <c r="A6" s="85" t="s">
        <v>137</v>
      </c>
      <c r="B6" s="85"/>
      <c r="C6" s="85"/>
      <c r="D6" s="85"/>
      <c r="E6" s="85"/>
      <c r="F6" s="85"/>
      <c r="G6" s="85"/>
      <c r="H6" s="85"/>
    </row>
    <row r="7" spans="1:8" ht="12.75">
      <c r="A7" s="81" t="s">
        <v>4</v>
      </c>
      <c r="B7" s="81" t="s">
        <v>5</v>
      </c>
      <c r="C7" s="86"/>
      <c r="D7" s="86"/>
      <c r="E7" s="86"/>
      <c r="F7" s="86"/>
      <c r="G7" s="86"/>
      <c r="H7" s="86"/>
    </row>
    <row r="8" spans="1:8" ht="12.75">
      <c r="A8" s="81" t="s">
        <v>6</v>
      </c>
      <c r="B8" s="81" t="s">
        <v>190</v>
      </c>
      <c r="C8" s="86"/>
      <c r="D8" s="86"/>
      <c r="E8" s="86"/>
      <c r="F8" s="86"/>
      <c r="G8" s="86"/>
      <c r="H8" s="86"/>
    </row>
    <row r="9" spans="1:8" ht="12.75">
      <c r="A9" s="81" t="s">
        <v>122</v>
      </c>
      <c r="B9" s="81" t="s">
        <v>8</v>
      </c>
      <c r="C9" s="86"/>
      <c r="D9" s="86"/>
      <c r="E9" s="86"/>
      <c r="F9" s="86"/>
      <c r="G9" s="86"/>
      <c r="H9" s="86"/>
    </row>
    <row r="10" spans="1:8" ht="12.75">
      <c r="A10" s="81" t="s">
        <v>123</v>
      </c>
      <c r="B10" s="81" t="s">
        <v>138</v>
      </c>
      <c r="C10" s="86"/>
      <c r="D10" s="86"/>
      <c r="E10" s="86"/>
      <c r="F10" s="86"/>
      <c r="G10" s="86"/>
      <c r="H10" s="86"/>
    </row>
    <row r="11" spans="1:8" ht="12.75">
      <c r="A11" s="81"/>
      <c r="B11" s="81" t="s">
        <v>139</v>
      </c>
      <c r="C11" s="86"/>
      <c r="D11" s="86"/>
      <c r="E11" s="86"/>
      <c r="F11" s="86"/>
      <c r="G11" s="86"/>
      <c r="H11" s="86"/>
    </row>
    <row r="12" spans="1:8" ht="13.5" customHeight="1" thickBot="1">
      <c r="A12" s="81"/>
      <c r="B12" s="87"/>
      <c r="C12" s="86"/>
      <c r="D12" s="86"/>
      <c r="E12" s="86"/>
      <c r="F12" s="86"/>
      <c r="G12" s="86"/>
      <c r="H12" s="82" t="s">
        <v>125</v>
      </c>
    </row>
    <row r="13" spans="1:8" ht="24" customHeight="1" thickBot="1" thickTop="1">
      <c r="A13" s="88" t="s">
        <v>140</v>
      </c>
      <c r="B13" s="88" t="s">
        <v>141</v>
      </c>
      <c r="C13" s="89" t="s">
        <v>191</v>
      </c>
      <c r="D13" s="89" t="s">
        <v>192</v>
      </c>
      <c r="E13" s="89" t="s">
        <v>193</v>
      </c>
      <c r="F13" s="89" t="s">
        <v>194</v>
      </c>
      <c r="G13" s="89" t="s">
        <v>195</v>
      </c>
      <c r="H13" s="89" t="s">
        <v>196</v>
      </c>
    </row>
    <row r="14" spans="1:8" ht="13.5" customHeight="1" thickTop="1">
      <c r="A14" s="90" t="s">
        <v>197</v>
      </c>
      <c r="B14" s="91" t="s">
        <v>127</v>
      </c>
      <c r="C14" s="92" t="s">
        <v>127</v>
      </c>
      <c r="D14" s="92" t="s">
        <v>127</v>
      </c>
      <c r="E14" s="92"/>
      <c r="F14" s="92" t="s">
        <v>127</v>
      </c>
      <c r="G14" s="92" t="s">
        <v>127</v>
      </c>
      <c r="H14" s="92"/>
    </row>
    <row r="15" spans="1:8" ht="13.5" customHeight="1">
      <c r="A15" s="90" t="s">
        <v>198</v>
      </c>
      <c r="B15" s="93" t="s">
        <v>16</v>
      </c>
      <c r="C15" s="94">
        <f aca="true" t="shared" si="0" ref="C15:H15">SUM(C17:C22)</f>
        <v>17181942</v>
      </c>
      <c r="D15" s="94">
        <f t="shared" si="0"/>
        <v>10553</v>
      </c>
      <c r="E15" s="94">
        <f t="shared" si="0"/>
        <v>17192495</v>
      </c>
      <c r="F15" s="94">
        <f t="shared" si="0"/>
        <v>16634426</v>
      </c>
      <c r="G15" s="94">
        <f t="shared" si="0"/>
        <v>44663</v>
      </c>
      <c r="H15" s="94">
        <f t="shared" si="0"/>
        <v>16679089</v>
      </c>
    </row>
    <row r="16" spans="1:8" ht="13.5" customHeight="1">
      <c r="A16" s="95" t="s">
        <v>165</v>
      </c>
      <c r="B16" s="93"/>
      <c r="C16" s="96"/>
      <c r="D16" s="96"/>
      <c r="E16" s="94"/>
      <c r="F16" s="94"/>
      <c r="G16" s="94"/>
      <c r="H16" s="94"/>
    </row>
    <row r="17" spans="1:8" ht="12.75">
      <c r="A17" s="95" t="s">
        <v>199</v>
      </c>
      <c r="B17" s="97" t="s">
        <v>18</v>
      </c>
      <c r="C17" s="96">
        <v>16324262</v>
      </c>
      <c r="D17" s="96">
        <v>1748</v>
      </c>
      <c r="E17" s="98">
        <f>C17+D17</f>
        <v>16326010</v>
      </c>
      <c r="F17" s="96">
        <v>15813111</v>
      </c>
      <c r="G17" s="96">
        <v>223</v>
      </c>
      <c r="H17" s="98">
        <f>F17+G17</f>
        <v>15813334</v>
      </c>
    </row>
    <row r="18" spans="1:8" ht="12.75">
      <c r="A18" s="95" t="s">
        <v>200</v>
      </c>
      <c r="B18" s="97" t="s">
        <v>20</v>
      </c>
      <c r="C18" s="96">
        <v>4756</v>
      </c>
      <c r="D18" s="96">
        <v>91</v>
      </c>
      <c r="E18" s="98">
        <f>C18+D18</f>
        <v>4847</v>
      </c>
      <c r="F18" s="96">
        <v>1038</v>
      </c>
      <c r="G18" s="96">
        <v>489</v>
      </c>
      <c r="H18" s="98">
        <f>F18+G18</f>
        <v>1527</v>
      </c>
    </row>
    <row r="19" spans="1:8" ht="12.75">
      <c r="A19" s="95" t="s">
        <v>201</v>
      </c>
      <c r="B19" s="97" t="s">
        <v>22</v>
      </c>
      <c r="C19" s="96">
        <v>728084</v>
      </c>
      <c r="D19" s="96"/>
      <c r="E19" s="98">
        <f>C19+D19</f>
        <v>728084</v>
      </c>
      <c r="F19" s="96">
        <v>470122</v>
      </c>
      <c r="G19" s="96"/>
      <c r="H19" s="98">
        <f>F19+G19</f>
        <v>470122</v>
      </c>
    </row>
    <row r="20" spans="1:8" ht="12.75">
      <c r="A20" s="95" t="s">
        <v>202</v>
      </c>
      <c r="B20" s="97" t="s">
        <v>24</v>
      </c>
      <c r="C20" s="96"/>
      <c r="D20" s="96"/>
      <c r="E20" s="98"/>
      <c r="F20" s="96"/>
      <c r="G20" s="96"/>
      <c r="H20" s="98"/>
    </row>
    <row r="21" spans="1:8" ht="12.75">
      <c r="A21" s="95" t="s">
        <v>203</v>
      </c>
      <c r="B21" s="97" t="s">
        <v>26</v>
      </c>
      <c r="C21" s="96">
        <v>67136</v>
      </c>
      <c r="D21" s="96"/>
      <c r="E21" s="98">
        <f>C21+D21</f>
        <v>67136</v>
      </c>
      <c r="F21" s="96">
        <v>276607</v>
      </c>
      <c r="G21" s="96"/>
      <c r="H21" s="98">
        <f>F21+G21</f>
        <v>276607</v>
      </c>
    </row>
    <row r="22" spans="1:8" ht="12.75">
      <c r="A22" s="95" t="s">
        <v>204</v>
      </c>
      <c r="B22" s="97" t="s">
        <v>28</v>
      </c>
      <c r="C22" s="96">
        <v>57704</v>
      </c>
      <c r="D22" s="96">
        <v>8714</v>
      </c>
      <c r="E22" s="98">
        <f>C22+D22</f>
        <v>66418</v>
      </c>
      <c r="F22" s="96">
        <v>73548</v>
      </c>
      <c r="G22" s="96">
        <v>43951</v>
      </c>
      <c r="H22" s="98">
        <f>F22+G22</f>
        <v>117499</v>
      </c>
    </row>
    <row r="23" spans="1:8" ht="13.5" customHeight="1">
      <c r="A23" s="90" t="s">
        <v>205</v>
      </c>
      <c r="B23" s="93" t="s">
        <v>206</v>
      </c>
      <c r="C23" s="94">
        <f aca="true" t="shared" si="1" ref="C23:H23">SUM(C25:C31)</f>
        <v>16656574</v>
      </c>
      <c r="D23" s="94">
        <f t="shared" si="1"/>
        <v>4586</v>
      </c>
      <c r="E23" s="94">
        <f t="shared" si="1"/>
        <v>16661160</v>
      </c>
      <c r="F23" s="94">
        <f t="shared" si="1"/>
        <v>12022373</v>
      </c>
      <c r="G23" s="94">
        <f t="shared" si="1"/>
        <v>2637</v>
      </c>
      <c r="H23" s="94">
        <f t="shared" si="1"/>
        <v>12025010</v>
      </c>
    </row>
    <row r="24" spans="1:8" ht="13.5" customHeight="1">
      <c r="A24" s="95" t="s">
        <v>165</v>
      </c>
      <c r="B24" s="93"/>
      <c r="C24" s="94"/>
      <c r="D24" s="94"/>
      <c r="E24" s="94"/>
      <c r="F24" s="94"/>
      <c r="G24" s="94"/>
      <c r="H24" s="94"/>
    </row>
    <row r="25" spans="1:8" ht="12.75">
      <c r="A25" s="95" t="s">
        <v>207</v>
      </c>
      <c r="B25" s="97" t="s">
        <v>208</v>
      </c>
      <c r="C25" s="96">
        <v>11409790</v>
      </c>
      <c r="D25" s="96">
        <v>3211</v>
      </c>
      <c r="E25" s="98">
        <f>C25+D25</f>
        <v>11413001</v>
      </c>
      <c r="F25" s="96">
        <v>7287756</v>
      </c>
      <c r="G25" s="96">
        <v>1300</v>
      </c>
      <c r="H25" s="98">
        <f>F25+G25</f>
        <v>7289056</v>
      </c>
    </row>
    <row r="26" spans="1:8" ht="12.75">
      <c r="A26" s="95" t="s">
        <v>209</v>
      </c>
      <c r="B26" s="97" t="s">
        <v>210</v>
      </c>
      <c r="C26" s="96">
        <v>1048585</v>
      </c>
      <c r="D26" s="96"/>
      <c r="E26" s="98">
        <f>C26+D26</f>
        <v>1048585</v>
      </c>
      <c r="F26" s="96">
        <v>820399</v>
      </c>
      <c r="G26" s="96"/>
      <c r="H26" s="98">
        <f>F26+G26</f>
        <v>820399</v>
      </c>
    </row>
    <row r="27" spans="1:8" ht="12.75">
      <c r="A27" s="95" t="s">
        <v>211</v>
      </c>
      <c r="B27" s="97" t="s">
        <v>212</v>
      </c>
      <c r="C27" s="96">
        <v>1452185</v>
      </c>
      <c r="D27" s="96">
        <v>1375</v>
      </c>
      <c r="E27" s="98">
        <f>C27+D27</f>
        <v>1453560</v>
      </c>
      <c r="F27" s="96">
        <v>1504467</v>
      </c>
      <c r="G27" s="96">
        <v>1337</v>
      </c>
      <c r="H27" s="98">
        <f>F27+G27</f>
        <v>1505804</v>
      </c>
    </row>
    <row r="28" spans="1:8" ht="12.75">
      <c r="A28" s="95" t="s">
        <v>213</v>
      </c>
      <c r="B28" s="97" t="s">
        <v>214</v>
      </c>
      <c r="C28" s="96">
        <v>518046</v>
      </c>
      <c r="D28" s="96"/>
      <c r="E28" s="98">
        <f>C28+D28</f>
        <v>518046</v>
      </c>
      <c r="F28" s="96">
        <v>137077</v>
      </c>
      <c r="G28" s="96"/>
      <c r="H28" s="98">
        <f>F28+G28</f>
        <v>137077</v>
      </c>
    </row>
    <row r="29" spans="1:8" ht="12.75">
      <c r="A29" s="95" t="s">
        <v>215</v>
      </c>
      <c r="B29" s="97" t="s">
        <v>216</v>
      </c>
      <c r="C29" s="96"/>
      <c r="D29" s="96"/>
      <c r="E29" s="98"/>
      <c r="F29" s="96"/>
      <c r="G29" s="96"/>
      <c r="H29" s="98"/>
    </row>
    <row r="30" spans="1:8" ht="12.75">
      <c r="A30" s="95" t="s">
        <v>217</v>
      </c>
      <c r="B30" s="97" t="s">
        <v>218</v>
      </c>
      <c r="C30" s="96">
        <v>1258436</v>
      </c>
      <c r="D30" s="96"/>
      <c r="E30" s="98">
        <f>C30+D30</f>
        <v>1258436</v>
      </c>
      <c r="F30" s="96">
        <v>1203949</v>
      </c>
      <c r="G30" s="96"/>
      <c r="H30" s="98">
        <f>F30+G30</f>
        <v>1203949</v>
      </c>
    </row>
    <row r="31" spans="1:8" ht="12.75">
      <c r="A31" s="95" t="s">
        <v>219</v>
      </c>
      <c r="B31" s="97" t="s">
        <v>220</v>
      </c>
      <c r="C31" s="96">
        <v>969532</v>
      </c>
      <c r="D31" s="96"/>
      <c r="E31" s="98">
        <f>C31+D31</f>
        <v>969532</v>
      </c>
      <c r="F31" s="96">
        <v>1068725</v>
      </c>
      <c r="G31" s="96"/>
      <c r="H31" s="98">
        <f>F31+G31</f>
        <v>1068725</v>
      </c>
    </row>
    <row r="32" spans="1:8" ht="22.5">
      <c r="A32" s="99" t="s">
        <v>221</v>
      </c>
      <c r="B32" s="93" t="s">
        <v>222</v>
      </c>
      <c r="C32" s="94">
        <f aca="true" t="shared" si="2" ref="C32:H32">C15-C23</f>
        <v>525368</v>
      </c>
      <c r="D32" s="94">
        <f t="shared" si="2"/>
        <v>5967</v>
      </c>
      <c r="E32" s="94">
        <f t="shared" si="2"/>
        <v>531335</v>
      </c>
      <c r="F32" s="94">
        <f t="shared" si="2"/>
        <v>4612053</v>
      </c>
      <c r="G32" s="94">
        <f t="shared" si="2"/>
        <v>42026</v>
      </c>
      <c r="H32" s="94">
        <f t="shared" si="2"/>
        <v>4654079</v>
      </c>
    </row>
    <row r="33" spans="1:8" ht="13.5" customHeight="1">
      <c r="A33" s="90" t="s">
        <v>223</v>
      </c>
      <c r="B33" s="93" t="s">
        <v>127</v>
      </c>
      <c r="C33" s="94" t="s">
        <v>127</v>
      </c>
      <c r="D33" s="94" t="s">
        <v>127</v>
      </c>
      <c r="E33" s="94"/>
      <c r="F33" s="94" t="s">
        <v>127</v>
      </c>
      <c r="G33" s="94" t="s">
        <v>127</v>
      </c>
      <c r="H33" s="94"/>
    </row>
    <row r="34" spans="1:8" ht="13.5" customHeight="1">
      <c r="A34" s="90" t="s">
        <v>224</v>
      </c>
      <c r="B34" s="93" t="s">
        <v>225</v>
      </c>
      <c r="C34" s="94">
        <f aca="true" t="shared" si="3" ref="C34:H34">SUM(C36:C46)</f>
        <v>1320230</v>
      </c>
      <c r="D34" s="94">
        <f t="shared" si="3"/>
        <v>458</v>
      </c>
      <c r="E34" s="94">
        <f t="shared" si="3"/>
        <v>1320688</v>
      </c>
      <c r="F34" s="94">
        <f t="shared" si="3"/>
        <v>3562450</v>
      </c>
      <c r="G34" s="94">
        <f t="shared" si="3"/>
        <v>543</v>
      </c>
      <c r="H34" s="94">
        <f t="shared" si="3"/>
        <v>3562993</v>
      </c>
    </row>
    <row r="35" spans="1:8" ht="13.5" customHeight="1">
      <c r="A35" s="95" t="s">
        <v>165</v>
      </c>
      <c r="B35" s="93"/>
      <c r="C35" s="94"/>
      <c r="D35" s="94"/>
      <c r="E35" s="94"/>
      <c r="F35" s="94"/>
      <c r="G35" s="94"/>
      <c r="H35" s="94"/>
    </row>
    <row r="36" spans="1:8" ht="12.75">
      <c r="A36" s="95" t="s">
        <v>226</v>
      </c>
      <c r="B36" s="97" t="s">
        <v>227</v>
      </c>
      <c r="C36" s="96">
        <v>292</v>
      </c>
      <c r="D36" s="96">
        <v>458</v>
      </c>
      <c r="E36" s="98">
        <f>C36+D36</f>
        <v>750</v>
      </c>
      <c r="F36" s="96">
        <v>143</v>
      </c>
      <c r="G36" s="96">
        <v>543</v>
      </c>
      <c r="H36" s="98">
        <f>F36+G36</f>
        <v>686</v>
      </c>
    </row>
    <row r="37" spans="1:8" ht="12.75">
      <c r="A37" s="95" t="s">
        <v>228</v>
      </c>
      <c r="B37" s="97" t="s">
        <v>229</v>
      </c>
      <c r="C37" s="98"/>
      <c r="D37" s="98"/>
      <c r="E37" s="98"/>
      <c r="F37" s="98"/>
      <c r="G37" s="98"/>
      <c r="H37" s="98"/>
    </row>
    <row r="38" spans="1:8" ht="12.75">
      <c r="A38" s="95" t="s">
        <v>230</v>
      </c>
      <c r="B38" s="97" t="s">
        <v>231</v>
      </c>
      <c r="C38" s="98"/>
      <c r="D38" s="98"/>
      <c r="E38" s="98"/>
      <c r="F38" s="98"/>
      <c r="G38" s="98"/>
      <c r="H38" s="98"/>
    </row>
    <row r="39" spans="1:8" ht="22.5">
      <c r="A39" s="100" t="s">
        <v>232</v>
      </c>
      <c r="B39" s="97" t="s">
        <v>233</v>
      </c>
      <c r="C39" s="98"/>
      <c r="D39" s="98"/>
      <c r="E39" s="98"/>
      <c r="F39" s="98"/>
      <c r="G39" s="98"/>
      <c r="H39" s="98"/>
    </row>
    <row r="40" spans="1:8" ht="12.75">
      <c r="A40" s="100" t="s">
        <v>234</v>
      </c>
      <c r="B40" s="97" t="s">
        <v>235</v>
      </c>
      <c r="C40" s="98"/>
      <c r="D40" s="98"/>
      <c r="E40" s="98"/>
      <c r="F40" s="98"/>
      <c r="G40" s="98"/>
      <c r="H40" s="98"/>
    </row>
    <row r="41" spans="1:8" ht="12.75">
      <c r="A41" s="100" t="s">
        <v>236</v>
      </c>
      <c r="B41" s="97" t="s">
        <v>237</v>
      </c>
      <c r="C41" s="98"/>
      <c r="D41" s="98"/>
      <c r="E41" s="98"/>
      <c r="F41" s="98"/>
      <c r="G41" s="98"/>
      <c r="H41" s="98"/>
    </row>
    <row r="42" spans="1:8" ht="12.75">
      <c r="A42" s="95" t="s">
        <v>238</v>
      </c>
      <c r="B42" s="97" t="s">
        <v>239</v>
      </c>
      <c r="C42" s="98"/>
      <c r="D42" s="98"/>
      <c r="E42" s="98"/>
      <c r="F42" s="98"/>
      <c r="G42" s="98"/>
      <c r="H42" s="98"/>
    </row>
    <row r="43" spans="1:8" ht="12.75">
      <c r="A43" s="95" t="s">
        <v>240</v>
      </c>
      <c r="B43" s="97" t="s">
        <v>241</v>
      </c>
      <c r="C43" s="98"/>
      <c r="D43" s="98"/>
      <c r="E43" s="98"/>
      <c r="F43" s="98"/>
      <c r="G43" s="98"/>
      <c r="H43" s="98"/>
    </row>
    <row r="44" spans="1:8" ht="12.75">
      <c r="A44" s="95" t="s">
        <v>242</v>
      </c>
      <c r="B44" s="97" t="s">
        <v>243</v>
      </c>
      <c r="C44" s="98"/>
      <c r="D44" s="98"/>
      <c r="E44" s="98"/>
      <c r="F44" s="98"/>
      <c r="G44" s="98"/>
      <c r="H44" s="98"/>
    </row>
    <row r="45" spans="1:8" ht="12.75">
      <c r="A45" s="95" t="s">
        <v>203</v>
      </c>
      <c r="B45" s="97" t="s">
        <v>244</v>
      </c>
      <c r="C45" s="98"/>
      <c r="D45" s="98"/>
      <c r="E45" s="98"/>
      <c r="F45" s="98"/>
      <c r="G45" s="98"/>
      <c r="H45" s="98"/>
    </row>
    <row r="46" spans="1:8" ht="12.75">
      <c r="A46" s="95" t="s">
        <v>204</v>
      </c>
      <c r="B46" s="97" t="s">
        <v>245</v>
      </c>
      <c r="C46" s="96">
        <v>1319938</v>
      </c>
      <c r="D46" s="98"/>
      <c r="E46" s="98">
        <f>C46+D46</f>
        <v>1319938</v>
      </c>
      <c r="F46" s="96">
        <v>3562307</v>
      </c>
      <c r="G46" s="96"/>
      <c r="H46" s="98">
        <f>F46+G46</f>
        <v>3562307</v>
      </c>
    </row>
    <row r="47" spans="1:8" ht="13.5" customHeight="1">
      <c r="A47" s="90" t="s">
        <v>246</v>
      </c>
      <c r="B47" s="93" t="s">
        <v>247</v>
      </c>
      <c r="C47" s="94">
        <f aca="true" t="shared" si="4" ref="C47:H47">SUM(C49:C59)</f>
        <v>4705430</v>
      </c>
      <c r="D47" s="94">
        <f t="shared" si="4"/>
        <v>6425</v>
      </c>
      <c r="E47" s="94">
        <f t="shared" si="4"/>
        <v>4711855</v>
      </c>
      <c r="F47" s="94">
        <f t="shared" si="4"/>
        <v>13749251</v>
      </c>
      <c r="G47" s="94">
        <f t="shared" si="4"/>
        <v>42569</v>
      </c>
      <c r="H47" s="94">
        <f t="shared" si="4"/>
        <v>13791820</v>
      </c>
    </row>
    <row r="48" spans="1:8" ht="13.5" customHeight="1">
      <c r="A48" s="95" t="s">
        <v>165</v>
      </c>
      <c r="B48" s="93"/>
      <c r="C48" s="94"/>
      <c r="D48" s="94"/>
      <c r="E48" s="94"/>
      <c r="F48" s="94"/>
      <c r="G48" s="94"/>
      <c r="H48" s="94"/>
    </row>
    <row r="49" spans="1:8" ht="12.75">
      <c r="A49" s="95" t="s">
        <v>248</v>
      </c>
      <c r="B49" s="97" t="s">
        <v>249</v>
      </c>
      <c r="C49" s="96">
        <v>2841849</v>
      </c>
      <c r="D49" s="96">
        <v>6425</v>
      </c>
      <c r="E49" s="98">
        <f>C49+D49</f>
        <v>2848274</v>
      </c>
      <c r="F49" s="96">
        <v>10204945</v>
      </c>
      <c r="G49" s="96">
        <v>42569</v>
      </c>
      <c r="H49" s="98">
        <f>F49+G49</f>
        <v>10247514</v>
      </c>
    </row>
    <row r="50" spans="1:8" ht="12.75">
      <c r="A50" s="95" t="s">
        <v>250</v>
      </c>
      <c r="B50" s="97" t="s">
        <v>251</v>
      </c>
      <c r="C50" s="96">
        <v>27130</v>
      </c>
      <c r="D50" s="96"/>
      <c r="E50" s="98">
        <f>C50+D50</f>
        <v>27130</v>
      </c>
      <c r="F50" s="96">
        <v>44297</v>
      </c>
      <c r="G50" s="96"/>
      <c r="H50" s="98">
        <f>F50+G50</f>
        <v>44297</v>
      </c>
    </row>
    <row r="51" spans="1:8" ht="12.75">
      <c r="A51" s="95" t="s">
        <v>252</v>
      </c>
      <c r="B51" s="97" t="s">
        <v>253</v>
      </c>
      <c r="C51" s="98"/>
      <c r="D51" s="98"/>
      <c r="E51" s="98"/>
      <c r="F51" s="98"/>
      <c r="G51" s="98"/>
      <c r="H51" s="98"/>
    </row>
    <row r="52" spans="1:8" ht="22.5">
      <c r="A52" s="100" t="s">
        <v>254</v>
      </c>
      <c r="B52" s="97" t="s">
        <v>255</v>
      </c>
      <c r="C52" s="98"/>
      <c r="D52" s="98"/>
      <c r="E52" s="98"/>
      <c r="F52" s="98"/>
      <c r="G52" s="98"/>
      <c r="H52" s="98"/>
    </row>
    <row r="53" spans="1:8" ht="12.75">
      <c r="A53" s="100" t="s">
        <v>256</v>
      </c>
      <c r="B53" s="97" t="s">
        <v>257</v>
      </c>
      <c r="C53" s="98"/>
      <c r="D53" s="98"/>
      <c r="E53" s="98"/>
      <c r="F53" s="98"/>
      <c r="G53" s="98"/>
      <c r="H53" s="98"/>
    </row>
    <row r="54" spans="1:8" ht="12.75">
      <c r="A54" s="100" t="s">
        <v>258</v>
      </c>
      <c r="B54" s="97" t="s">
        <v>259</v>
      </c>
      <c r="C54" s="98"/>
      <c r="D54" s="98"/>
      <c r="E54" s="98"/>
      <c r="F54" s="98"/>
      <c r="G54" s="98"/>
      <c r="H54" s="98"/>
    </row>
    <row r="55" spans="1:8" ht="12.75">
      <c r="A55" s="95" t="s">
        <v>260</v>
      </c>
      <c r="B55" s="97" t="s">
        <v>261</v>
      </c>
      <c r="C55" s="98"/>
      <c r="D55" s="98"/>
      <c r="E55" s="98"/>
      <c r="F55" s="98"/>
      <c r="G55" s="98"/>
      <c r="H55" s="98"/>
    </row>
    <row r="56" spans="1:8" ht="12.75">
      <c r="A56" s="95" t="s">
        <v>262</v>
      </c>
      <c r="B56" s="97" t="s">
        <v>263</v>
      </c>
      <c r="C56" s="98"/>
      <c r="D56" s="98"/>
      <c r="E56" s="98"/>
      <c r="F56" s="98"/>
      <c r="G56" s="98"/>
      <c r="H56" s="98"/>
    </row>
    <row r="57" spans="1:8" ht="12.75">
      <c r="A57" s="95" t="s">
        <v>240</v>
      </c>
      <c r="B57" s="97" t="s">
        <v>264</v>
      </c>
      <c r="C57" s="98"/>
      <c r="D57" s="98"/>
      <c r="E57" s="98"/>
      <c r="F57" s="98"/>
      <c r="G57" s="98"/>
      <c r="H57" s="98"/>
    </row>
    <row r="58" spans="1:8" ht="12.75">
      <c r="A58" s="95" t="s">
        <v>265</v>
      </c>
      <c r="B58" s="97" t="s">
        <v>266</v>
      </c>
      <c r="C58" s="96"/>
      <c r="D58" s="98"/>
      <c r="E58" s="98"/>
      <c r="F58" s="98"/>
      <c r="G58" s="98"/>
      <c r="H58" s="98"/>
    </row>
    <row r="59" spans="1:8" ht="12.75">
      <c r="A59" s="95" t="s">
        <v>219</v>
      </c>
      <c r="B59" s="97" t="s">
        <v>267</v>
      </c>
      <c r="C59" s="96">
        <v>1836451</v>
      </c>
      <c r="D59" s="98"/>
      <c r="E59" s="98">
        <f>C59+D59</f>
        <v>1836451</v>
      </c>
      <c r="F59" s="96">
        <v>3500009</v>
      </c>
      <c r="G59" s="98"/>
      <c r="H59" s="98">
        <f>F59+G59</f>
        <v>3500009</v>
      </c>
    </row>
    <row r="60" spans="1:8" ht="22.5">
      <c r="A60" s="99" t="s">
        <v>268</v>
      </c>
      <c r="B60" s="93" t="s">
        <v>269</v>
      </c>
      <c r="C60" s="94">
        <f aca="true" t="shared" si="5" ref="C60:H60">C34-C47</f>
        <v>-3385200</v>
      </c>
      <c r="D60" s="94">
        <f t="shared" si="5"/>
        <v>-5967</v>
      </c>
      <c r="E60" s="94">
        <f t="shared" si="5"/>
        <v>-3391167</v>
      </c>
      <c r="F60" s="94">
        <f t="shared" si="5"/>
        <v>-10186801</v>
      </c>
      <c r="G60" s="94">
        <f t="shared" si="5"/>
        <v>-42026</v>
      </c>
      <c r="H60" s="94">
        <f t="shared" si="5"/>
        <v>-10228827</v>
      </c>
    </row>
    <row r="61" spans="1:8" ht="13.5" customHeight="1">
      <c r="A61" s="90" t="s">
        <v>270</v>
      </c>
      <c r="B61" s="93" t="s">
        <v>127</v>
      </c>
      <c r="C61" s="94" t="s">
        <v>127</v>
      </c>
      <c r="D61" s="94" t="s">
        <v>127</v>
      </c>
      <c r="E61" s="94"/>
      <c r="F61" s="94" t="s">
        <v>127</v>
      </c>
      <c r="G61" s="94" t="s">
        <v>127</v>
      </c>
      <c r="H61" s="94"/>
    </row>
    <row r="62" spans="1:8" ht="13.5" customHeight="1">
      <c r="A62" s="90" t="s">
        <v>271</v>
      </c>
      <c r="B62" s="93" t="s">
        <v>272</v>
      </c>
      <c r="C62" s="94">
        <f>SUM(C64:C67)</f>
        <v>1267263</v>
      </c>
      <c r="D62" s="94"/>
      <c r="E62" s="94">
        <f>SUM(E64:E67)</f>
        <v>1267263</v>
      </c>
      <c r="F62" s="94">
        <f>SUM(F64:F67)</f>
        <v>6489364</v>
      </c>
      <c r="G62" s="94"/>
      <c r="H62" s="94">
        <f>SUM(H64:H67)</f>
        <v>6489364</v>
      </c>
    </row>
    <row r="63" spans="1:8" ht="13.5" customHeight="1">
      <c r="A63" s="95" t="s">
        <v>165</v>
      </c>
      <c r="B63" s="93"/>
      <c r="C63" s="94"/>
      <c r="D63" s="94"/>
      <c r="E63" s="94"/>
      <c r="F63" s="94"/>
      <c r="G63" s="94"/>
      <c r="H63" s="94"/>
    </row>
    <row r="64" spans="1:8" ht="12.75">
      <c r="A64" s="95" t="s">
        <v>273</v>
      </c>
      <c r="B64" s="97" t="s">
        <v>274</v>
      </c>
      <c r="C64" s="96"/>
      <c r="D64" s="98"/>
      <c r="E64" s="98"/>
      <c r="F64" s="98"/>
      <c r="G64" s="98"/>
      <c r="H64" s="98"/>
    </row>
    <row r="65" spans="1:8" ht="12.75">
      <c r="A65" s="95" t="s">
        <v>275</v>
      </c>
      <c r="B65" s="97" t="s">
        <v>276</v>
      </c>
      <c r="C65" s="96">
        <v>1267263</v>
      </c>
      <c r="D65" s="98"/>
      <c r="E65" s="98">
        <f>C65+D65</f>
        <v>1267263</v>
      </c>
      <c r="F65" s="96">
        <v>6489364</v>
      </c>
      <c r="G65" s="98"/>
      <c r="H65" s="98">
        <f>F65+G65</f>
        <v>6489364</v>
      </c>
    </row>
    <row r="66" spans="1:8" ht="12.75">
      <c r="A66" s="95" t="s">
        <v>203</v>
      </c>
      <c r="B66" s="97" t="s">
        <v>277</v>
      </c>
      <c r="C66" s="98"/>
      <c r="D66" s="98"/>
      <c r="E66" s="98"/>
      <c r="F66" s="98"/>
      <c r="G66" s="98"/>
      <c r="H66" s="98"/>
    </row>
    <row r="67" spans="1:8" ht="12.75">
      <c r="A67" s="95" t="s">
        <v>204</v>
      </c>
      <c r="B67" s="97" t="s">
        <v>278</v>
      </c>
      <c r="C67" s="98"/>
      <c r="D67" s="98"/>
      <c r="E67" s="98"/>
      <c r="F67" s="98"/>
      <c r="G67" s="98"/>
      <c r="H67" s="98"/>
    </row>
    <row r="68" spans="1:8" ht="13.5" customHeight="1">
      <c r="A68" s="90" t="s">
        <v>279</v>
      </c>
      <c r="B68" s="93" t="s">
        <v>35</v>
      </c>
      <c r="C68" s="94">
        <f>SUM(C70:C74)</f>
        <v>290855</v>
      </c>
      <c r="D68" s="94"/>
      <c r="E68" s="94">
        <f>SUM(E70:E74)</f>
        <v>290855</v>
      </c>
      <c r="F68" s="94">
        <f>SUM(F70:F74)</f>
        <v>904100</v>
      </c>
      <c r="G68" s="94"/>
      <c r="H68" s="94">
        <f>SUM(H70:H74)</f>
        <v>904100</v>
      </c>
    </row>
    <row r="69" spans="1:8" ht="13.5" customHeight="1">
      <c r="A69" s="95" t="s">
        <v>165</v>
      </c>
      <c r="B69" s="93"/>
      <c r="C69" s="94"/>
      <c r="D69" s="94"/>
      <c r="E69" s="94"/>
      <c r="F69" s="94"/>
      <c r="G69" s="94"/>
      <c r="H69" s="94"/>
    </row>
    <row r="70" spans="1:8" ht="12.75">
      <c r="A70" s="95" t="s">
        <v>280</v>
      </c>
      <c r="B70" s="97" t="s">
        <v>37</v>
      </c>
      <c r="C70" s="96">
        <v>290855</v>
      </c>
      <c r="D70" s="98"/>
      <c r="E70" s="98">
        <f>C70+D70</f>
        <v>290855</v>
      </c>
      <c r="F70" s="96">
        <v>904100</v>
      </c>
      <c r="G70" s="98"/>
      <c r="H70" s="98">
        <f>F70+G70</f>
        <v>904100</v>
      </c>
    </row>
    <row r="71" spans="1:8" ht="12.75">
      <c r="A71" s="95" t="s">
        <v>213</v>
      </c>
      <c r="B71" s="97" t="s">
        <v>281</v>
      </c>
      <c r="C71" s="96"/>
      <c r="D71" s="98"/>
      <c r="E71" s="98"/>
      <c r="F71" s="98"/>
      <c r="G71" s="98"/>
      <c r="H71" s="98"/>
    </row>
    <row r="72" spans="1:8" ht="12.75">
      <c r="A72" s="95" t="s">
        <v>282</v>
      </c>
      <c r="B72" s="97" t="s">
        <v>283</v>
      </c>
      <c r="C72" s="96"/>
      <c r="D72" s="98"/>
      <c r="E72" s="98"/>
      <c r="F72" s="98"/>
      <c r="G72" s="98"/>
      <c r="H72" s="98"/>
    </row>
    <row r="73" spans="1:8" ht="12.75">
      <c r="A73" s="95" t="s">
        <v>284</v>
      </c>
      <c r="B73" s="97" t="s">
        <v>285</v>
      </c>
      <c r="C73" s="98"/>
      <c r="D73" s="98"/>
      <c r="E73" s="98"/>
      <c r="F73" s="98"/>
      <c r="G73" s="98"/>
      <c r="H73" s="98"/>
    </row>
    <row r="74" spans="1:8" ht="12.75">
      <c r="A74" s="95" t="s">
        <v>286</v>
      </c>
      <c r="B74" s="97" t="s">
        <v>287</v>
      </c>
      <c r="C74" s="98"/>
      <c r="D74" s="98"/>
      <c r="E74" s="98"/>
      <c r="F74" s="98"/>
      <c r="G74" s="98"/>
      <c r="H74" s="98"/>
    </row>
    <row r="75" spans="1:8" ht="22.5">
      <c r="A75" s="99" t="s">
        <v>288</v>
      </c>
      <c r="B75" s="93" t="s">
        <v>39</v>
      </c>
      <c r="C75" s="94">
        <f>C62-C68</f>
        <v>976408</v>
      </c>
      <c r="D75" s="94"/>
      <c r="E75" s="94">
        <f>E62-E68</f>
        <v>976408</v>
      </c>
      <c r="F75" s="94">
        <f>F62-F68</f>
        <v>5585264</v>
      </c>
      <c r="G75" s="94"/>
      <c r="H75" s="94">
        <f>H62-H68</f>
        <v>5585264</v>
      </c>
    </row>
    <row r="76" spans="1:8" ht="12.75">
      <c r="A76" s="99" t="s">
        <v>289</v>
      </c>
      <c r="B76" s="93" t="s">
        <v>56</v>
      </c>
      <c r="C76" s="101">
        <v>18394</v>
      </c>
      <c r="D76" s="94"/>
      <c r="E76" s="94">
        <f>C76+D76</f>
        <v>18394</v>
      </c>
      <c r="F76" s="101">
        <v>-64272</v>
      </c>
      <c r="G76" s="94"/>
      <c r="H76" s="94">
        <f>F76+G76</f>
        <v>-64272</v>
      </c>
    </row>
    <row r="77" spans="1:8" ht="22.5">
      <c r="A77" s="99" t="s">
        <v>290</v>
      </c>
      <c r="B77" s="93" t="s">
        <v>291</v>
      </c>
      <c r="C77" s="94">
        <f>C32+C60+C75</f>
        <v>-1883424</v>
      </c>
      <c r="D77" s="94"/>
      <c r="E77" s="94">
        <f>E32+E60+E75</f>
        <v>-1883424</v>
      </c>
      <c r="F77" s="94">
        <f>F32+F60+F75</f>
        <v>10516</v>
      </c>
      <c r="G77" s="94"/>
      <c r="H77" s="94">
        <f>H32+H60+H75</f>
        <v>10516</v>
      </c>
    </row>
    <row r="78" spans="1:8" ht="13.5" customHeight="1">
      <c r="A78" s="90" t="s">
        <v>292</v>
      </c>
      <c r="B78" s="93" t="s">
        <v>293</v>
      </c>
      <c r="C78" s="101">
        <v>9543637</v>
      </c>
      <c r="D78" s="94"/>
      <c r="E78" s="94">
        <f>C78+D78</f>
        <v>9543637</v>
      </c>
      <c r="F78" s="101">
        <v>5375640</v>
      </c>
      <c r="G78" s="94"/>
      <c r="H78" s="94">
        <f>F78+G78</f>
        <v>5375640</v>
      </c>
    </row>
    <row r="79" spans="1:8" ht="13.5" customHeight="1">
      <c r="A79" s="90" t="s">
        <v>294</v>
      </c>
      <c r="B79" s="93" t="s">
        <v>295</v>
      </c>
      <c r="C79" s="94">
        <f>C77+C78</f>
        <v>7660213</v>
      </c>
      <c r="D79" s="94"/>
      <c r="E79" s="94">
        <f>E77+E78</f>
        <v>7660213</v>
      </c>
      <c r="F79" s="94">
        <f>F77+F78</f>
        <v>5386156</v>
      </c>
      <c r="G79" s="94"/>
      <c r="H79" s="94">
        <f>H77+H78</f>
        <v>5386156</v>
      </c>
    </row>
    <row r="80" spans="1:8" ht="12.75">
      <c r="A80" s="102"/>
      <c r="B80" s="102"/>
      <c r="C80" s="102"/>
      <c r="D80" s="102"/>
      <c r="E80" s="102"/>
      <c r="F80" s="102"/>
      <c r="G80" s="102"/>
      <c r="H80" s="102"/>
    </row>
    <row r="81" spans="1:8" ht="12.75">
      <c r="A81" s="102" t="s">
        <v>128</v>
      </c>
      <c r="B81" s="102"/>
      <c r="C81" s="102"/>
      <c r="D81" s="87"/>
      <c r="E81" s="102" t="s">
        <v>129</v>
      </c>
      <c r="F81" s="102"/>
      <c r="G81" s="102"/>
      <c r="H81" s="102"/>
    </row>
    <row r="82" spans="1:8" ht="12.75">
      <c r="A82" s="102"/>
      <c r="B82" s="102"/>
      <c r="C82" s="102"/>
      <c r="D82" s="87"/>
      <c r="E82" s="102"/>
      <c r="F82" s="102"/>
      <c r="G82" s="102"/>
      <c r="H82" s="102"/>
    </row>
    <row r="83" spans="1:8" ht="12.75">
      <c r="A83" s="102" t="s">
        <v>120</v>
      </c>
      <c r="B83" s="102"/>
      <c r="C83" s="102"/>
      <c r="D83" s="87"/>
      <c r="E83" s="102" t="s">
        <v>121</v>
      </c>
      <c r="F83" s="102"/>
      <c r="G83" s="102"/>
      <c r="H83" s="102"/>
    </row>
    <row r="84" spans="1:8" ht="12.75">
      <c r="A84" s="102"/>
      <c r="B84" s="102"/>
      <c r="C84" s="102"/>
      <c r="D84" s="102"/>
      <c r="E84" s="102"/>
      <c r="F84" s="102"/>
      <c r="G84" s="102"/>
      <c r="H84" s="102"/>
    </row>
  </sheetData>
  <mergeCells count="2">
    <mergeCell ref="A5:H5"/>
    <mergeCell ref="A6:H6"/>
  </mergeCells>
  <printOptions/>
  <pageMargins left="0.4166666666666667" right="0.4166666666666667" top="0.5555555555555556" bottom="0.5555555555555556" header="0.5" footer="0.5"/>
  <pageSetup horizontalDpi="300" verticalDpi="300" orientation="portrait" paperSize="9" scale="90" r:id="rId1"/>
  <rowBreaks count="1" manualBreakCount="1">
    <brk id="6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workbookViewId="0" topLeftCell="A61">
      <selection activeCell="I75" sqref="I75"/>
    </sheetView>
  </sheetViews>
  <sheetFormatPr defaultColWidth="9.140625" defaultRowHeight="12.75"/>
  <cols>
    <col min="1" max="1" width="63.8515625" style="106" customWidth="1"/>
    <col min="2" max="2" width="8.7109375" style="106" customWidth="1"/>
    <col min="3" max="9" width="16.7109375" style="106" customWidth="1"/>
    <col min="10" max="16384" width="9.140625" style="106" customWidth="1"/>
  </cols>
  <sheetData>
    <row r="1" spans="1:9" ht="12.75">
      <c r="A1" s="103"/>
      <c r="B1" s="103"/>
      <c r="C1" s="103"/>
      <c r="D1" s="104"/>
      <c r="E1" s="103"/>
      <c r="F1" s="103"/>
      <c r="G1" s="103"/>
      <c r="H1" s="103"/>
      <c r="I1" s="105" t="s">
        <v>296</v>
      </c>
    </row>
    <row r="2" spans="1:9" ht="12.75">
      <c r="A2" s="103"/>
      <c r="B2" s="103"/>
      <c r="C2" s="103"/>
      <c r="D2" s="104"/>
      <c r="E2" s="103"/>
      <c r="F2" s="103"/>
      <c r="G2" s="103"/>
      <c r="H2" s="103"/>
      <c r="I2" s="105" t="s">
        <v>297</v>
      </c>
    </row>
    <row r="3" spans="1:9" ht="12.75">
      <c r="A3" s="103"/>
      <c r="B3" s="103"/>
      <c r="C3" s="103"/>
      <c r="D3" s="104"/>
      <c r="E3" s="103"/>
      <c r="F3" s="103"/>
      <c r="G3" s="103"/>
      <c r="H3" s="103"/>
      <c r="I3" s="105" t="s">
        <v>298</v>
      </c>
    </row>
    <row r="4" spans="1:9" ht="12.75">
      <c r="A4" s="103"/>
      <c r="B4" s="103"/>
      <c r="C4" s="103"/>
      <c r="D4" s="104"/>
      <c r="E4" s="103"/>
      <c r="F4" s="103"/>
      <c r="G4" s="103"/>
      <c r="H4" s="103"/>
      <c r="I4" s="55" t="s">
        <v>135</v>
      </c>
    </row>
    <row r="5" spans="1:9" ht="12.75">
      <c r="A5" s="107" t="s">
        <v>299</v>
      </c>
      <c r="B5" s="107"/>
      <c r="C5" s="107"/>
      <c r="D5" s="107"/>
      <c r="E5" s="107"/>
      <c r="F5" s="107"/>
      <c r="G5" s="107"/>
      <c r="H5" s="107"/>
      <c r="I5" s="107"/>
    </row>
    <row r="6" spans="1:9" ht="13.5" customHeight="1">
      <c r="A6" s="107" t="s">
        <v>137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3" t="s">
        <v>4</v>
      </c>
      <c r="B7" s="103" t="s">
        <v>5</v>
      </c>
      <c r="C7" s="108"/>
      <c r="D7" s="108"/>
      <c r="E7" s="108"/>
      <c r="F7" s="108"/>
      <c r="G7" s="108"/>
      <c r="H7" s="108"/>
      <c r="I7" s="108"/>
    </row>
    <row r="8" spans="1:9" ht="12.75">
      <c r="A8" s="103" t="s">
        <v>6</v>
      </c>
      <c r="B8" s="103" t="s">
        <v>7</v>
      </c>
      <c r="C8" s="108"/>
      <c r="D8" s="108"/>
      <c r="E8" s="108"/>
      <c r="F8" s="108"/>
      <c r="G8" s="108"/>
      <c r="H8" s="108"/>
      <c r="I8" s="108"/>
    </row>
    <row r="9" spans="1:9" ht="12.75">
      <c r="A9" s="103" t="s">
        <v>122</v>
      </c>
      <c r="B9" s="103" t="s">
        <v>8</v>
      </c>
      <c r="C9" s="108"/>
      <c r="D9" s="108"/>
      <c r="E9" s="108"/>
      <c r="F9" s="108"/>
      <c r="G9" s="108"/>
      <c r="H9" s="108"/>
      <c r="I9" s="108"/>
    </row>
    <row r="10" spans="1:9" ht="12.75">
      <c r="A10" s="103"/>
      <c r="B10" s="103" t="s">
        <v>125</v>
      </c>
      <c r="C10" s="108"/>
      <c r="D10" s="108"/>
      <c r="E10" s="108"/>
      <c r="F10" s="108"/>
      <c r="G10" s="108"/>
      <c r="H10" s="108"/>
      <c r="I10" s="108"/>
    </row>
    <row r="11" spans="1:9" ht="13.5" customHeight="1">
      <c r="A11" s="109"/>
      <c r="B11" s="109"/>
      <c r="C11" s="110"/>
      <c r="D11" s="110"/>
      <c r="E11" s="110"/>
      <c r="F11" s="110"/>
      <c r="G11" s="110"/>
      <c r="H11" s="110"/>
      <c r="I11" s="110"/>
    </row>
    <row r="12" spans="1:9" ht="13.5" customHeight="1">
      <c r="A12" s="111" t="s">
        <v>140</v>
      </c>
      <c r="B12" s="111" t="s">
        <v>141</v>
      </c>
      <c r="C12" s="112" t="s">
        <v>300</v>
      </c>
      <c r="D12" s="113"/>
      <c r="E12" s="113"/>
      <c r="F12" s="113"/>
      <c r="G12" s="114"/>
      <c r="H12" s="115" t="s">
        <v>115</v>
      </c>
      <c r="I12" s="115" t="s">
        <v>301</v>
      </c>
    </row>
    <row r="13" spans="1:9" ht="46.5" customHeight="1">
      <c r="A13" s="116"/>
      <c r="B13" s="116"/>
      <c r="C13" s="117" t="s">
        <v>302</v>
      </c>
      <c r="D13" s="117" t="s">
        <v>105</v>
      </c>
      <c r="E13" s="117" t="s">
        <v>107</v>
      </c>
      <c r="F13" s="117" t="s">
        <v>109</v>
      </c>
      <c r="G13" s="117" t="s">
        <v>303</v>
      </c>
      <c r="H13" s="118"/>
      <c r="I13" s="118"/>
    </row>
    <row r="14" spans="1:9" s="123" customFormat="1" ht="13.5" customHeight="1">
      <c r="A14" s="119" t="s">
        <v>304</v>
      </c>
      <c r="B14" s="120">
        <v>10</v>
      </c>
      <c r="C14" s="121">
        <v>105242972</v>
      </c>
      <c r="D14" s="121"/>
      <c r="E14" s="121"/>
      <c r="F14" s="121">
        <v>-54956</v>
      </c>
      <c r="G14" s="121">
        <v>8224996</v>
      </c>
      <c r="H14" s="121"/>
      <c r="I14" s="122">
        <f>SUM(C14:H14)</f>
        <v>113413012</v>
      </c>
    </row>
    <row r="15" spans="1:9" ht="12.75">
      <c r="A15" s="124" t="s">
        <v>305</v>
      </c>
      <c r="B15" s="124">
        <v>11</v>
      </c>
      <c r="C15" s="121"/>
      <c r="D15" s="121"/>
      <c r="E15" s="121"/>
      <c r="F15" s="121"/>
      <c r="G15" s="125"/>
      <c r="H15" s="125"/>
      <c r="I15" s="125"/>
    </row>
    <row r="16" spans="1:9" ht="12.75">
      <c r="A16" s="120" t="s">
        <v>306</v>
      </c>
      <c r="B16" s="120">
        <v>100</v>
      </c>
      <c r="C16" s="122">
        <f>C14+C15</f>
        <v>105242972</v>
      </c>
      <c r="D16" s="122"/>
      <c r="E16" s="122"/>
      <c r="F16" s="122">
        <f>F14+F15</f>
        <v>-54956</v>
      </c>
      <c r="G16" s="122">
        <f>G14+G15</f>
        <v>8224996</v>
      </c>
      <c r="H16" s="122"/>
      <c r="I16" s="122">
        <f>SUM(C16:H16)</f>
        <v>113413012</v>
      </c>
    </row>
    <row r="17" spans="1:9" ht="12.75">
      <c r="A17" s="120" t="s">
        <v>307</v>
      </c>
      <c r="B17" s="120">
        <v>200</v>
      </c>
      <c r="C17" s="122"/>
      <c r="D17" s="122"/>
      <c r="E17" s="122"/>
      <c r="F17" s="126"/>
      <c r="G17" s="122">
        <f>G18+G19</f>
        <v>2735459</v>
      </c>
      <c r="H17" s="122"/>
      <c r="I17" s="122">
        <f>SUM(C17:H17)</f>
        <v>2735459</v>
      </c>
    </row>
    <row r="18" spans="1:9" ht="12.75">
      <c r="A18" s="124" t="s">
        <v>308</v>
      </c>
      <c r="B18" s="124">
        <v>210</v>
      </c>
      <c r="C18" s="121"/>
      <c r="D18" s="121"/>
      <c r="E18" s="121"/>
      <c r="F18" s="121"/>
      <c r="G18" s="121">
        <v>2735459</v>
      </c>
      <c r="H18" s="121"/>
      <c r="I18" s="121">
        <f>SUM(C18:H18)</f>
        <v>2735459</v>
      </c>
    </row>
    <row r="19" spans="1:9" ht="12.75">
      <c r="A19" s="120" t="s">
        <v>309</v>
      </c>
      <c r="B19" s="120">
        <v>220</v>
      </c>
      <c r="C19" s="122"/>
      <c r="D19" s="122"/>
      <c r="E19" s="122"/>
      <c r="F19" s="126"/>
      <c r="G19" s="122"/>
      <c r="H19" s="122"/>
      <c r="I19" s="126"/>
    </row>
    <row r="20" spans="1:9" ht="12.75">
      <c r="A20" s="124" t="s">
        <v>165</v>
      </c>
      <c r="B20" s="124"/>
      <c r="C20" s="122"/>
      <c r="D20" s="122"/>
      <c r="E20" s="122"/>
      <c r="F20" s="122"/>
      <c r="G20" s="127"/>
      <c r="H20" s="127"/>
      <c r="I20" s="127"/>
    </row>
    <row r="21" spans="1:9" ht="12.75">
      <c r="A21" s="124" t="s">
        <v>310</v>
      </c>
      <c r="B21" s="124">
        <v>221</v>
      </c>
      <c r="C21" s="121"/>
      <c r="D21" s="121"/>
      <c r="E21" s="121"/>
      <c r="F21" s="121"/>
      <c r="G21" s="125"/>
      <c r="H21" s="125"/>
      <c r="I21" s="121"/>
    </row>
    <row r="22" spans="1:9" ht="21" customHeight="1">
      <c r="A22" s="128" t="s">
        <v>311</v>
      </c>
      <c r="B22" s="124">
        <v>222</v>
      </c>
      <c r="C22" s="122"/>
      <c r="D22" s="122"/>
      <c r="E22" s="122"/>
      <c r="F22" s="122"/>
      <c r="G22" s="127"/>
      <c r="H22" s="127"/>
      <c r="I22" s="122"/>
    </row>
    <row r="23" spans="1:9" ht="22.5" customHeight="1">
      <c r="A23" s="128" t="s">
        <v>312</v>
      </c>
      <c r="B23" s="124">
        <v>223</v>
      </c>
      <c r="C23" s="121"/>
      <c r="D23" s="121"/>
      <c r="E23" s="121"/>
      <c r="F23" s="129"/>
      <c r="G23" s="121"/>
      <c r="H23" s="121"/>
      <c r="I23" s="130"/>
    </row>
    <row r="24" spans="1:9" ht="22.5" customHeight="1">
      <c r="A24" s="128" t="s">
        <v>168</v>
      </c>
      <c r="B24" s="124">
        <v>224</v>
      </c>
      <c r="C24" s="121"/>
      <c r="D24" s="121"/>
      <c r="E24" s="121"/>
      <c r="F24" s="121"/>
      <c r="G24" s="125"/>
      <c r="H24" s="125"/>
      <c r="I24" s="121"/>
    </row>
    <row r="25" spans="1:9" ht="12.75">
      <c r="A25" s="124" t="s">
        <v>313</v>
      </c>
      <c r="B25" s="124">
        <v>225</v>
      </c>
      <c r="C25" s="121"/>
      <c r="D25" s="121"/>
      <c r="E25" s="121"/>
      <c r="F25" s="121"/>
      <c r="G25" s="125"/>
      <c r="H25" s="125"/>
      <c r="I25" s="125"/>
    </row>
    <row r="26" spans="1:9" ht="22.5" customHeight="1">
      <c r="A26" s="128" t="s">
        <v>170</v>
      </c>
      <c r="B26" s="124">
        <v>226</v>
      </c>
      <c r="C26" s="122"/>
      <c r="D26" s="122"/>
      <c r="E26" s="122"/>
      <c r="F26" s="122"/>
      <c r="G26" s="127"/>
      <c r="H26" s="127"/>
      <c r="I26" s="122"/>
    </row>
    <row r="27" spans="1:9" ht="12.75">
      <c r="A27" s="124" t="s">
        <v>314</v>
      </c>
      <c r="B27" s="124">
        <v>227</v>
      </c>
      <c r="C27" s="121"/>
      <c r="D27" s="121"/>
      <c r="E27" s="121"/>
      <c r="F27" s="121"/>
      <c r="G27" s="125"/>
      <c r="H27" s="125"/>
      <c r="I27" s="121"/>
    </row>
    <row r="28" spans="1:9" ht="12.75">
      <c r="A28" s="124" t="s">
        <v>172</v>
      </c>
      <c r="B28" s="124">
        <v>228</v>
      </c>
      <c r="C28" s="121"/>
      <c r="D28" s="121"/>
      <c r="E28" s="121"/>
      <c r="F28" s="121"/>
      <c r="G28" s="125"/>
      <c r="H28" s="125"/>
      <c r="I28" s="125"/>
    </row>
    <row r="29" spans="1:9" ht="12.75">
      <c r="A29" s="124" t="s">
        <v>173</v>
      </c>
      <c r="B29" s="124">
        <v>229</v>
      </c>
      <c r="C29" s="122"/>
      <c r="D29" s="122"/>
      <c r="E29" s="122"/>
      <c r="F29" s="122"/>
      <c r="G29" s="127"/>
      <c r="H29" s="127"/>
      <c r="I29" s="122"/>
    </row>
    <row r="30" spans="1:9" ht="12.75">
      <c r="A30" s="120" t="s">
        <v>315</v>
      </c>
      <c r="B30" s="120">
        <v>300</v>
      </c>
      <c r="C30" s="122"/>
      <c r="D30" s="122"/>
      <c r="E30" s="122"/>
      <c r="F30" s="122"/>
      <c r="G30" s="122"/>
      <c r="H30" s="122"/>
      <c r="I30" s="122"/>
    </row>
    <row r="31" spans="1:9" ht="12.75">
      <c r="A31" s="124" t="s">
        <v>165</v>
      </c>
      <c r="B31" s="124"/>
      <c r="C31" s="121"/>
      <c r="D31" s="121"/>
      <c r="E31" s="121"/>
      <c r="F31" s="121"/>
      <c r="G31" s="125"/>
      <c r="H31" s="125"/>
      <c r="I31" s="125"/>
    </row>
    <row r="32" spans="1:9" ht="12.75">
      <c r="A32" s="124" t="s">
        <v>316</v>
      </c>
      <c r="B32" s="124">
        <v>310</v>
      </c>
      <c r="C32" s="121"/>
      <c r="D32" s="121"/>
      <c r="E32" s="121"/>
      <c r="F32" s="121"/>
      <c r="G32" s="125"/>
      <c r="H32" s="125"/>
      <c r="I32" s="125"/>
    </row>
    <row r="33" spans="1:9" ht="12.75">
      <c r="A33" s="124" t="s">
        <v>165</v>
      </c>
      <c r="B33" s="124"/>
      <c r="C33" s="122"/>
      <c r="D33" s="122"/>
      <c r="E33" s="122"/>
      <c r="F33" s="122"/>
      <c r="G33" s="127"/>
      <c r="H33" s="127"/>
      <c r="I33" s="127"/>
    </row>
    <row r="34" spans="1:9" ht="12.75">
      <c r="A34" s="124" t="s">
        <v>317</v>
      </c>
      <c r="B34" s="124"/>
      <c r="C34" s="121"/>
      <c r="D34" s="121"/>
      <c r="E34" s="121"/>
      <c r="F34" s="121"/>
      <c r="G34" s="125"/>
      <c r="H34" s="125"/>
      <c r="I34" s="121"/>
    </row>
    <row r="35" spans="1:9" ht="12.75">
      <c r="A35" s="124" t="s">
        <v>318</v>
      </c>
      <c r="B35" s="124"/>
      <c r="C35" s="122"/>
      <c r="D35" s="121"/>
      <c r="E35" s="121"/>
      <c r="F35" s="121"/>
      <c r="G35" s="127"/>
      <c r="H35" s="127"/>
      <c r="I35" s="121"/>
    </row>
    <row r="36" spans="1:9" ht="12.75">
      <c r="A36" s="124" t="s">
        <v>319</v>
      </c>
      <c r="B36" s="124"/>
      <c r="C36" s="121"/>
      <c r="D36" s="121"/>
      <c r="E36" s="121"/>
      <c r="F36" s="121"/>
      <c r="G36" s="125"/>
      <c r="H36" s="125"/>
      <c r="I36" s="125"/>
    </row>
    <row r="37" spans="1:9" ht="12.75">
      <c r="A37" s="124" t="s">
        <v>320</v>
      </c>
      <c r="B37" s="124">
        <v>311</v>
      </c>
      <c r="C37" s="121"/>
      <c r="D37" s="121"/>
      <c r="E37" s="121"/>
      <c r="F37" s="121"/>
      <c r="G37" s="125"/>
      <c r="H37" s="125"/>
      <c r="I37" s="121"/>
    </row>
    <row r="38" spans="1:9" ht="12.75">
      <c r="A38" s="124" t="s">
        <v>321</v>
      </c>
      <c r="B38" s="124">
        <v>312</v>
      </c>
      <c r="C38" s="121"/>
      <c r="D38" s="121"/>
      <c r="E38" s="121"/>
      <c r="F38" s="121"/>
      <c r="G38" s="121"/>
      <c r="H38" s="121"/>
      <c r="I38" s="121"/>
    </row>
    <row r="39" spans="1:9" ht="12.75">
      <c r="A39" s="124" t="s">
        <v>322</v>
      </c>
      <c r="B39" s="124">
        <v>313</v>
      </c>
      <c r="C39" s="122"/>
      <c r="D39" s="122"/>
      <c r="E39" s="122"/>
      <c r="F39" s="122"/>
      <c r="G39" s="127"/>
      <c r="H39" s="127"/>
      <c r="I39" s="122"/>
    </row>
    <row r="40" spans="1:9" ht="22.5">
      <c r="A40" s="128" t="s">
        <v>323</v>
      </c>
      <c r="B40" s="124">
        <v>314</v>
      </c>
      <c r="C40" s="131"/>
      <c r="D40" s="131"/>
      <c r="E40" s="131"/>
      <c r="F40" s="131"/>
      <c r="G40" s="132"/>
      <c r="H40" s="132"/>
      <c r="I40" s="132"/>
    </row>
    <row r="41" spans="1:9" ht="12.75">
      <c r="A41" s="124" t="s">
        <v>324</v>
      </c>
      <c r="B41" s="124">
        <v>315</v>
      </c>
      <c r="C41" s="121"/>
      <c r="D41" s="121"/>
      <c r="E41" s="121"/>
      <c r="F41" s="121"/>
      <c r="G41" s="121"/>
      <c r="H41" s="121"/>
      <c r="I41" s="121"/>
    </row>
    <row r="42" spans="1:9" ht="12.75">
      <c r="A42" s="124" t="s">
        <v>325</v>
      </c>
      <c r="B42" s="124">
        <v>316</v>
      </c>
      <c r="C42" s="133"/>
      <c r="D42" s="132"/>
      <c r="E42" s="132"/>
      <c r="F42" s="132"/>
      <c r="G42" s="132"/>
      <c r="H42" s="132"/>
      <c r="I42" s="132"/>
    </row>
    <row r="43" spans="1:9" ht="12.75">
      <c r="A43" s="124" t="s">
        <v>326</v>
      </c>
      <c r="B43" s="124">
        <v>317</v>
      </c>
      <c r="C43" s="132"/>
      <c r="D43" s="132"/>
      <c r="E43" s="132"/>
      <c r="F43" s="132"/>
      <c r="G43" s="132"/>
      <c r="H43" s="132"/>
      <c r="I43" s="132"/>
    </row>
    <row r="44" spans="1:9" ht="22.5">
      <c r="A44" s="128" t="s">
        <v>327</v>
      </c>
      <c r="B44" s="124">
        <v>318</v>
      </c>
      <c r="C44" s="133"/>
      <c r="D44" s="132"/>
      <c r="E44" s="132"/>
      <c r="F44" s="132"/>
      <c r="G44" s="132"/>
      <c r="H44" s="132"/>
      <c r="I44" s="132"/>
    </row>
    <row r="45" spans="1:9" ht="12.75">
      <c r="A45" s="120" t="s">
        <v>328</v>
      </c>
      <c r="B45" s="120">
        <v>400</v>
      </c>
      <c r="C45" s="122">
        <f>C16+C17+C30</f>
        <v>105242972</v>
      </c>
      <c r="D45" s="122"/>
      <c r="E45" s="122"/>
      <c r="F45" s="122">
        <f>F16+F17+F30</f>
        <v>-54956</v>
      </c>
      <c r="G45" s="122">
        <f>G16+G17+G30</f>
        <v>10960455</v>
      </c>
      <c r="H45" s="122"/>
      <c r="I45" s="122">
        <f>SUM(C45:H45)</f>
        <v>116148471</v>
      </c>
    </row>
    <row r="46" spans="1:9" ht="12.75">
      <c r="A46" s="119" t="s">
        <v>329</v>
      </c>
      <c r="B46" s="120">
        <v>401</v>
      </c>
      <c r="C46" s="122">
        <v>105842972</v>
      </c>
      <c r="D46" s="122"/>
      <c r="E46" s="122"/>
      <c r="F46" s="122">
        <v>-55123</v>
      </c>
      <c r="G46" s="122">
        <v>15177838</v>
      </c>
      <c r="H46" s="122"/>
      <c r="I46" s="122">
        <f>SUM(C46:H46)</f>
        <v>120965687</v>
      </c>
    </row>
    <row r="47" spans="1:9" ht="12.75">
      <c r="A47" s="124" t="s">
        <v>305</v>
      </c>
      <c r="B47" s="124">
        <v>402</v>
      </c>
      <c r="C47" s="133"/>
      <c r="D47" s="133"/>
      <c r="E47" s="133"/>
      <c r="F47" s="133"/>
      <c r="G47" s="133"/>
      <c r="H47" s="133"/>
      <c r="I47" s="133"/>
    </row>
    <row r="48" spans="1:9" ht="12.75">
      <c r="A48" s="120" t="s">
        <v>330</v>
      </c>
      <c r="B48" s="120">
        <v>500</v>
      </c>
      <c r="C48" s="122">
        <f>C46+C47</f>
        <v>105842972</v>
      </c>
      <c r="D48" s="122"/>
      <c r="E48" s="122"/>
      <c r="F48" s="122">
        <f>F46+F47</f>
        <v>-55123</v>
      </c>
      <c r="G48" s="122">
        <f>G46+G47</f>
        <v>15177838</v>
      </c>
      <c r="H48" s="122"/>
      <c r="I48" s="122">
        <f>SUM(C48:H48)</f>
        <v>120965687</v>
      </c>
    </row>
    <row r="49" spans="1:9" ht="12.75">
      <c r="A49" s="120" t="s">
        <v>331</v>
      </c>
      <c r="B49" s="120">
        <v>600</v>
      </c>
      <c r="C49" s="122"/>
      <c r="D49" s="122"/>
      <c r="E49" s="122"/>
      <c r="F49" s="126"/>
      <c r="G49" s="122">
        <f>G50+G51</f>
        <v>2238484</v>
      </c>
      <c r="H49" s="122"/>
      <c r="I49" s="122">
        <f>SUM(C49:H49)</f>
        <v>2238484</v>
      </c>
    </row>
    <row r="50" spans="1:9" ht="12.75">
      <c r="A50" s="124" t="s">
        <v>308</v>
      </c>
      <c r="B50" s="124">
        <v>610</v>
      </c>
      <c r="C50" s="121"/>
      <c r="D50" s="121"/>
      <c r="E50" s="121"/>
      <c r="F50" s="121"/>
      <c r="G50" s="121">
        <v>2238484</v>
      </c>
      <c r="H50" s="121"/>
      <c r="I50" s="121">
        <f>SUM(C50:H50)</f>
        <v>2238484</v>
      </c>
    </row>
    <row r="51" spans="1:9" ht="12.75">
      <c r="A51" s="120" t="s">
        <v>332</v>
      </c>
      <c r="B51" s="120">
        <v>620</v>
      </c>
      <c r="C51" s="134"/>
      <c r="D51" s="134"/>
      <c r="E51" s="134"/>
      <c r="F51" s="126"/>
      <c r="G51" s="134"/>
      <c r="H51" s="134"/>
      <c r="I51" s="126"/>
    </row>
    <row r="52" spans="1:9" ht="12.75">
      <c r="A52" s="124" t="s">
        <v>165</v>
      </c>
      <c r="B52" s="124"/>
      <c r="C52" s="133"/>
      <c r="D52" s="133"/>
      <c r="E52" s="133"/>
      <c r="F52" s="133"/>
      <c r="G52" s="133"/>
      <c r="H52" s="133"/>
      <c r="I52" s="133"/>
    </row>
    <row r="53" spans="1:9" ht="12.75">
      <c r="A53" s="124" t="s">
        <v>310</v>
      </c>
      <c r="B53" s="124">
        <v>621</v>
      </c>
      <c r="C53" s="133"/>
      <c r="D53" s="133"/>
      <c r="E53" s="133"/>
      <c r="F53" s="133"/>
      <c r="G53" s="133"/>
      <c r="H53" s="133"/>
      <c r="I53" s="133"/>
    </row>
    <row r="54" spans="1:9" ht="21.75" customHeight="1">
      <c r="A54" s="128" t="s">
        <v>311</v>
      </c>
      <c r="B54" s="124">
        <v>622</v>
      </c>
      <c r="C54" s="133"/>
      <c r="D54" s="133"/>
      <c r="E54" s="133"/>
      <c r="F54" s="133"/>
      <c r="G54" s="133"/>
      <c r="H54" s="133"/>
      <c r="I54" s="133"/>
    </row>
    <row r="55" spans="1:9" ht="22.5" customHeight="1">
      <c r="A55" s="128" t="s">
        <v>312</v>
      </c>
      <c r="B55" s="124">
        <v>623</v>
      </c>
      <c r="C55" s="121"/>
      <c r="D55" s="121"/>
      <c r="E55" s="121"/>
      <c r="F55" s="129"/>
      <c r="G55" s="121"/>
      <c r="H55" s="121"/>
      <c r="I55" s="130"/>
    </row>
    <row r="56" spans="1:9" ht="22.5" customHeight="1">
      <c r="A56" s="128" t="s">
        <v>168</v>
      </c>
      <c r="B56" s="124">
        <v>624</v>
      </c>
      <c r="C56" s="133"/>
      <c r="D56" s="133"/>
      <c r="E56" s="133"/>
      <c r="F56" s="133"/>
      <c r="G56" s="133"/>
      <c r="H56" s="133"/>
      <c r="I56" s="133"/>
    </row>
    <row r="57" spans="1:9" ht="12.75">
      <c r="A57" s="128" t="s">
        <v>313</v>
      </c>
      <c r="B57" s="124">
        <v>625</v>
      </c>
      <c r="C57" s="133"/>
      <c r="D57" s="133"/>
      <c r="E57" s="133"/>
      <c r="F57" s="133"/>
      <c r="G57" s="133"/>
      <c r="H57" s="133"/>
      <c r="I57" s="133"/>
    </row>
    <row r="58" spans="1:9" ht="22.5" customHeight="1">
      <c r="A58" s="128" t="s">
        <v>170</v>
      </c>
      <c r="B58" s="124">
        <v>626</v>
      </c>
      <c r="C58" s="133"/>
      <c r="D58" s="133"/>
      <c r="E58" s="133"/>
      <c r="F58" s="133"/>
      <c r="G58" s="133"/>
      <c r="H58" s="133"/>
      <c r="I58" s="133"/>
    </row>
    <row r="59" spans="1:9" ht="12.75">
      <c r="A59" s="128" t="s">
        <v>314</v>
      </c>
      <c r="B59" s="124">
        <v>627</v>
      </c>
      <c r="C59" s="133"/>
      <c r="D59" s="133"/>
      <c r="E59" s="133"/>
      <c r="F59" s="133"/>
      <c r="G59" s="133"/>
      <c r="H59" s="133"/>
      <c r="I59" s="133"/>
    </row>
    <row r="60" spans="1:9" ht="12.75">
      <c r="A60" s="128" t="s">
        <v>172</v>
      </c>
      <c r="B60" s="124">
        <v>628</v>
      </c>
      <c r="C60" s="133"/>
      <c r="D60" s="133"/>
      <c r="E60" s="133"/>
      <c r="F60" s="133"/>
      <c r="G60" s="133"/>
      <c r="H60" s="133"/>
      <c r="I60" s="133"/>
    </row>
    <row r="61" spans="1:9" ht="12.75">
      <c r="A61" s="128" t="s">
        <v>173</v>
      </c>
      <c r="B61" s="124">
        <v>629</v>
      </c>
      <c r="C61" s="133"/>
      <c r="D61" s="133"/>
      <c r="E61" s="133"/>
      <c r="F61" s="133"/>
      <c r="G61" s="133"/>
      <c r="H61" s="133"/>
      <c r="I61" s="133"/>
    </row>
    <row r="62" spans="1:9" ht="12.75">
      <c r="A62" s="135" t="s">
        <v>333</v>
      </c>
      <c r="B62" s="120">
        <v>700</v>
      </c>
      <c r="C62" s="134"/>
      <c r="D62" s="134"/>
      <c r="E62" s="134"/>
      <c r="F62" s="134"/>
      <c r="G62" s="134"/>
      <c r="H62" s="134"/>
      <c r="I62" s="122"/>
    </row>
    <row r="63" spans="1:9" ht="12.75">
      <c r="A63" s="128" t="s">
        <v>165</v>
      </c>
      <c r="B63" s="124"/>
      <c r="C63" s="133"/>
      <c r="D63" s="133"/>
      <c r="E63" s="133"/>
      <c r="F63" s="133"/>
      <c r="G63" s="136"/>
      <c r="H63" s="136"/>
      <c r="I63" s="136"/>
    </row>
    <row r="64" spans="1:9" ht="12.75">
      <c r="A64" s="128" t="s">
        <v>316</v>
      </c>
      <c r="B64" s="124">
        <v>710</v>
      </c>
      <c r="C64" s="133"/>
      <c r="D64" s="133"/>
      <c r="E64" s="133"/>
      <c r="F64" s="133"/>
      <c r="G64" s="136"/>
      <c r="H64" s="136"/>
      <c r="I64" s="136"/>
    </row>
    <row r="65" spans="1:9" ht="12.75">
      <c r="A65" s="128" t="s">
        <v>165</v>
      </c>
      <c r="B65" s="124"/>
      <c r="C65" s="133"/>
      <c r="D65" s="133"/>
      <c r="E65" s="133"/>
      <c r="F65" s="133"/>
      <c r="G65" s="136"/>
      <c r="H65" s="136"/>
      <c r="I65" s="136"/>
    </row>
    <row r="66" spans="1:9" ht="12.75">
      <c r="A66" s="128" t="s">
        <v>317</v>
      </c>
      <c r="B66" s="124"/>
      <c r="C66" s="133"/>
      <c r="D66" s="133"/>
      <c r="E66" s="133"/>
      <c r="F66" s="133"/>
      <c r="G66" s="136"/>
      <c r="H66" s="136"/>
      <c r="I66" s="136"/>
    </row>
    <row r="67" spans="1:9" ht="12.75">
      <c r="A67" s="128" t="s">
        <v>318</v>
      </c>
      <c r="B67" s="124"/>
      <c r="C67" s="133"/>
      <c r="D67" s="133"/>
      <c r="E67" s="133"/>
      <c r="F67" s="133"/>
      <c r="G67" s="136"/>
      <c r="H67" s="136"/>
      <c r="I67" s="136"/>
    </row>
    <row r="68" spans="1:9" ht="12.75">
      <c r="A68" s="128" t="s">
        <v>319</v>
      </c>
      <c r="B68" s="124"/>
      <c r="C68" s="133"/>
      <c r="D68" s="133"/>
      <c r="E68" s="133"/>
      <c r="F68" s="133"/>
      <c r="G68" s="136"/>
      <c r="H68" s="136"/>
      <c r="I68" s="136"/>
    </row>
    <row r="69" spans="1:9" ht="12.75">
      <c r="A69" s="128" t="s">
        <v>320</v>
      </c>
      <c r="B69" s="124">
        <v>711</v>
      </c>
      <c r="C69" s="121"/>
      <c r="D69" s="133"/>
      <c r="E69" s="133"/>
      <c r="F69" s="133"/>
      <c r="G69" s="136"/>
      <c r="H69" s="136"/>
      <c r="I69" s="136"/>
    </row>
    <row r="70" spans="1:9" ht="12.75">
      <c r="A70" s="128" t="s">
        <v>321</v>
      </c>
      <c r="B70" s="124">
        <v>712</v>
      </c>
      <c r="C70" s="133"/>
      <c r="D70" s="133"/>
      <c r="E70" s="133"/>
      <c r="F70" s="133"/>
      <c r="G70" s="136"/>
      <c r="H70" s="136"/>
      <c r="I70" s="136"/>
    </row>
    <row r="71" spans="1:9" ht="12.75">
      <c r="A71" s="128" t="s">
        <v>322</v>
      </c>
      <c r="B71" s="124">
        <v>713</v>
      </c>
      <c r="C71" s="133"/>
      <c r="D71" s="133"/>
      <c r="E71" s="133"/>
      <c r="F71" s="133"/>
      <c r="G71" s="136"/>
      <c r="H71" s="136"/>
      <c r="I71" s="136"/>
    </row>
    <row r="72" spans="1:9" ht="22.5" customHeight="1">
      <c r="A72" s="128" t="s">
        <v>323</v>
      </c>
      <c r="B72" s="124">
        <v>714</v>
      </c>
      <c r="C72" s="133"/>
      <c r="D72" s="133"/>
      <c r="E72" s="133"/>
      <c r="F72" s="133"/>
      <c r="G72" s="136"/>
      <c r="H72" s="136"/>
      <c r="I72" s="136"/>
    </row>
    <row r="73" spans="1:9" ht="12.75">
      <c r="A73" s="128" t="s">
        <v>324</v>
      </c>
      <c r="B73" s="124">
        <v>715</v>
      </c>
      <c r="C73" s="121"/>
      <c r="D73" s="121"/>
      <c r="E73" s="121"/>
      <c r="F73" s="121"/>
      <c r="G73" s="137"/>
      <c r="H73" s="137"/>
      <c r="I73" s="137"/>
    </row>
    <row r="74" spans="1:9" ht="12.75">
      <c r="A74" s="128" t="s">
        <v>325</v>
      </c>
      <c r="B74" s="124">
        <v>716</v>
      </c>
      <c r="C74" s="133"/>
      <c r="D74" s="133"/>
      <c r="E74" s="133"/>
      <c r="F74" s="133"/>
      <c r="G74" s="136"/>
      <c r="H74" s="136"/>
      <c r="I74" s="136"/>
    </row>
    <row r="75" spans="1:9" ht="12.75">
      <c r="A75" s="128" t="s">
        <v>326</v>
      </c>
      <c r="B75" s="124">
        <v>717</v>
      </c>
      <c r="C75" s="121"/>
      <c r="D75" s="133"/>
      <c r="E75" s="133"/>
      <c r="F75" s="133"/>
      <c r="G75" s="121"/>
      <c r="H75" s="121"/>
      <c r="I75" s="121"/>
    </row>
    <row r="76" spans="1:9" ht="22.5" customHeight="1">
      <c r="A76" s="128" t="s">
        <v>327</v>
      </c>
      <c r="B76" s="124">
        <v>718</v>
      </c>
      <c r="C76" s="133"/>
      <c r="D76" s="133"/>
      <c r="E76" s="133"/>
      <c r="F76" s="133"/>
      <c r="G76" s="133"/>
      <c r="H76" s="133"/>
      <c r="I76" s="133"/>
    </row>
    <row r="77" spans="1:9" ht="13.5" customHeight="1">
      <c r="A77" s="120" t="s">
        <v>334</v>
      </c>
      <c r="B77" s="120">
        <v>800</v>
      </c>
      <c r="C77" s="122">
        <f>C48+C49+C62</f>
        <v>105842972</v>
      </c>
      <c r="D77" s="122"/>
      <c r="E77" s="122"/>
      <c r="F77" s="122">
        <f>F48+F49+F62</f>
        <v>-55123</v>
      </c>
      <c r="G77" s="122">
        <f>G48+G49+G62</f>
        <v>17416322</v>
      </c>
      <c r="H77" s="122"/>
      <c r="I77" s="122">
        <f>SUM(C77:H77)</f>
        <v>123204171</v>
      </c>
    </row>
    <row r="79" spans="1:4" ht="12.75">
      <c r="A79" s="138" t="s">
        <v>128</v>
      </c>
      <c r="B79" s="138"/>
      <c r="C79" s="138"/>
      <c r="D79" s="138" t="s">
        <v>185</v>
      </c>
    </row>
    <row r="80" spans="1:4" ht="12.75">
      <c r="A80" s="104"/>
      <c r="B80" s="104"/>
      <c r="C80" s="104"/>
      <c r="D80" s="104"/>
    </row>
    <row r="81" spans="1:4" ht="12.75">
      <c r="A81" s="138" t="s">
        <v>120</v>
      </c>
      <c r="B81" s="138"/>
      <c r="C81" s="138"/>
      <c r="D81" s="138" t="s">
        <v>121</v>
      </c>
    </row>
    <row r="82" ht="12.75">
      <c r="D82" s="139"/>
    </row>
  </sheetData>
  <mergeCells count="7">
    <mergeCell ref="A5:I5"/>
    <mergeCell ref="A6:I6"/>
    <mergeCell ref="I12:I13"/>
    <mergeCell ref="A12:A13"/>
    <mergeCell ref="B12:B13"/>
    <mergeCell ref="C12:G12"/>
    <mergeCell ref="H12:H13"/>
  </mergeCells>
  <printOptions/>
  <pageMargins left="0.4166666666666667" right="0.4166666666666667" top="0.5555555555555556" bottom="0.5555555555555556" header="0.5" footer="0.5"/>
  <pageSetup horizontalDpi="300" verticalDpi="300" orientation="landscape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"Eltal-Borlas Consulting"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 Zh. Mussagaliyev</dc:creator>
  <cp:keywords/>
  <dc:description/>
  <cp:lastModifiedBy>Igali</cp:lastModifiedBy>
  <cp:lastPrinted>2012-04-20T06:34:56Z</cp:lastPrinted>
  <dcterms:created xsi:type="dcterms:W3CDTF">2007-08-06T04:51:17Z</dcterms:created>
  <dcterms:modified xsi:type="dcterms:W3CDTF">2012-05-04T03:31:31Z</dcterms:modified>
  <cp:category/>
  <cp:version/>
  <cp:contentType/>
  <cp:contentStatus/>
</cp:coreProperties>
</file>